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A0C0017-80F1-46CA-B7D2-3E9D2282CFA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3" l="1"/>
  <c r="J47" i="3"/>
  <c r="I47" i="3"/>
  <c r="H62" i="3"/>
  <c r="I62" i="7" l="1"/>
  <c r="I61" i="7" s="1"/>
  <c r="I60" i="7" s="1"/>
  <c r="H62" i="7"/>
  <c r="H61" i="7" s="1"/>
  <c r="H60" i="7" s="1"/>
  <c r="G62" i="7"/>
  <c r="G61" i="7" s="1"/>
  <c r="G60" i="7" s="1"/>
  <c r="F62" i="7"/>
  <c r="F61" i="7" s="1"/>
  <c r="F60" i="7" s="1"/>
  <c r="E62" i="7"/>
  <c r="E61" i="7" s="1"/>
  <c r="E60" i="7" s="1"/>
  <c r="G22" i="7" l="1"/>
  <c r="G8" i="7"/>
  <c r="I8" i="7" l="1"/>
  <c r="J58" i="3" s="1"/>
  <c r="J44" i="3" s="1"/>
  <c r="J69" i="3" l="1"/>
  <c r="I69" i="3"/>
  <c r="F57" i="3" l="1"/>
  <c r="F62" i="3"/>
  <c r="E70" i="7"/>
  <c r="E46" i="7"/>
  <c r="G66" i="7" l="1"/>
  <c r="F82" i="7" l="1"/>
  <c r="F22" i="7" l="1"/>
  <c r="H8" i="3" l="1"/>
  <c r="H58" i="3"/>
  <c r="G47" i="3" l="1"/>
  <c r="J48" i="3"/>
  <c r="F47" i="3" l="1"/>
  <c r="F46" i="3"/>
  <c r="F48" i="3"/>
  <c r="F49" i="3"/>
  <c r="G62" i="3"/>
  <c r="G44" i="3"/>
  <c r="E83" i="7" l="1"/>
  <c r="F83" i="7"/>
  <c r="G83" i="7"/>
  <c r="G82" i="7" s="1"/>
  <c r="H83" i="7"/>
  <c r="I83" i="7"/>
  <c r="E86" i="7"/>
  <c r="F86" i="7"/>
  <c r="G86" i="7"/>
  <c r="H86" i="7"/>
  <c r="I86" i="7"/>
  <c r="E89" i="7"/>
  <c r="F89" i="7"/>
  <c r="G89" i="7"/>
  <c r="G88" i="7" s="1"/>
  <c r="H89" i="7"/>
  <c r="H88" i="7" s="1"/>
  <c r="I89" i="7"/>
  <c r="I88" i="7" s="1"/>
  <c r="E92" i="7"/>
  <c r="F92" i="7"/>
  <c r="G92" i="7"/>
  <c r="H92" i="7"/>
  <c r="I92" i="7"/>
  <c r="F12" i="7"/>
  <c r="F66" i="7"/>
  <c r="F49" i="7"/>
  <c r="E49" i="7"/>
  <c r="F46" i="7"/>
  <c r="E22" i="7"/>
  <c r="E20" i="7" s="1"/>
  <c r="E82" i="7" l="1"/>
  <c r="E88" i="7"/>
  <c r="F20" i="7"/>
  <c r="I81" i="7"/>
  <c r="G81" i="7"/>
  <c r="F88" i="7"/>
  <c r="F81" i="7" s="1"/>
  <c r="H81" i="7"/>
  <c r="F7" i="7"/>
  <c r="E58" i="7"/>
  <c r="E57" i="7" s="1"/>
  <c r="E8" i="7"/>
  <c r="E12" i="7"/>
  <c r="E66" i="7"/>
  <c r="F6" i="7" l="1"/>
  <c r="F75" i="7"/>
  <c r="E81" i="7"/>
  <c r="E7" i="7"/>
  <c r="I22" i="7"/>
  <c r="I20" i="7" s="1"/>
  <c r="H22" i="7"/>
  <c r="I12" i="7"/>
  <c r="H12" i="7"/>
  <c r="H8" i="7"/>
  <c r="I58" i="3" s="1"/>
  <c r="G12" i="7"/>
  <c r="G7" i="7" s="1"/>
  <c r="G6" i="7" s="1"/>
  <c r="I17" i="7"/>
  <c r="H17" i="7"/>
  <c r="G17" i="7"/>
  <c r="E17" i="7"/>
  <c r="E16" i="7" s="1"/>
  <c r="F17" i="7"/>
  <c r="F16" i="7" s="1"/>
  <c r="I46" i="7"/>
  <c r="H46" i="7"/>
  <c r="G46" i="7"/>
  <c r="F72" i="7"/>
  <c r="G72" i="7"/>
  <c r="I72" i="7"/>
  <c r="H72" i="7"/>
  <c r="I66" i="7"/>
  <c r="H66" i="7"/>
  <c r="I49" i="7"/>
  <c r="H49" i="7"/>
  <c r="G49" i="7"/>
  <c r="G48" i="7" s="1"/>
  <c r="H20" i="7" l="1"/>
  <c r="G20" i="7"/>
  <c r="G19" i="7" s="1"/>
  <c r="H7" i="7"/>
  <c r="H6" i="7" s="1"/>
  <c r="I7" i="7"/>
  <c r="I6" i="7" s="1"/>
  <c r="I65" i="7"/>
  <c r="H65" i="7"/>
  <c r="G65" i="7"/>
  <c r="I46" i="3" l="1"/>
  <c r="I44" i="3"/>
  <c r="H44" i="3"/>
  <c r="J24" i="3"/>
  <c r="J57" i="3"/>
  <c r="I57" i="3"/>
  <c r="H57" i="3"/>
  <c r="H46" i="3"/>
  <c r="E53" i="7" l="1"/>
  <c r="I53" i="7"/>
  <c r="I52" i="7" s="1"/>
  <c r="H53" i="7"/>
  <c r="H52" i="7" s="1"/>
  <c r="G53" i="7"/>
  <c r="G52" i="7" s="1"/>
  <c r="F53" i="7"/>
  <c r="F52" i="7" s="1"/>
  <c r="E52" i="7"/>
  <c r="E6" i="7" l="1"/>
  <c r="F45" i="3" l="1"/>
  <c r="F69" i="3"/>
  <c r="F56" i="3" s="1"/>
  <c r="F12" i="1" l="1"/>
  <c r="F28" i="3" l="1"/>
  <c r="F26" i="3"/>
  <c r="F24" i="3"/>
  <c r="F22" i="3"/>
  <c r="F18" i="3"/>
  <c r="F17" i="3" l="1"/>
  <c r="F9" i="1" s="1"/>
  <c r="F8" i="1" s="1"/>
  <c r="G73" i="3"/>
  <c r="G72" i="3" s="1"/>
  <c r="F10" i="3"/>
  <c r="H49" i="3"/>
  <c r="J22" i="3"/>
  <c r="G13" i="1" l="1"/>
  <c r="G24" i="3"/>
  <c r="J50" i="3" l="1"/>
  <c r="I50" i="3"/>
  <c r="G50" i="3"/>
  <c r="F50" i="3"/>
  <c r="F44" i="3"/>
  <c r="F51" i="3" s="1"/>
  <c r="J49" i="3"/>
  <c r="I49" i="3"/>
  <c r="G49" i="3"/>
  <c r="I48" i="3"/>
  <c r="H48" i="3"/>
  <c r="G48" i="3"/>
  <c r="J46" i="3"/>
  <c r="G46" i="3"/>
  <c r="J45" i="3"/>
  <c r="I45" i="3"/>
  <c r="H45" i="3"/>
  <c r="G45" i="3"/>
  <c r="E48" i="7"/>
  <c r="E19" i="7" s="1"/>
  <c r="E76" i="7"/>
  <c r="E75" i="7" s="1"/>
  <c r="E74" i="7" s="1"/>
  <c r="E69" i="7"/>
  <c r="E68" i="7" s="1"/>
  <c r="H51" i="3" l="1"/>
  <c r="I51" i="3"/>
  <c r="J51" i="3"/>
  <c r="G51" i="3"/>
  <c r="E12" i="6"/>
  <c r="E11" i="6" s="1"/>
  <c r="F12" i="6"/>
  <c r="F73" i="3"/>
  <c r="F72" i="3" s="1"/>
  <c r="I48" i="7" l="1"/>
  <c r="I19" i="7" s="1"/>
  <c r="H48" i="7"/>
  <c r="H19" i="7" s="1"/>
  <c r="F48" i="7"/>
  <c r="F19" i="7" s="1"/>
  <c r="I16" i="7"/>
  <c r="I15" i="7" s="1"/>
  <c r="H16" i="7"/>
  <c r="H15" i="7" s="1"/>
  <c r="F15" i="7"/>
  <c r="J26" i="3"/>
  <c r="E65" i="7"/>
  <c r="E15" i="7"/>
  <c r="E5" i="7" s="1"/>
  <c r="J13" i="3"/>
  <c r="I13" i="3"/>
  <c r="H13" i="3"/>
  <c r="G13" i="3"/>
  <c r="J12" i="3"/>
  <c r="I12" i="3"/>
  <c r="H12" i="3"/>
  <c r="G12" i="3"/>
  <c r="J11" i="3"/>
  <c r="I11" i="3"/>
  <c r="H11" i="3"/>
  <c r="G11" i="3"/>
  <c r="J10" i="3"/>
  <c r="I10" i="3"/>
  <c r="H10" i="3"/>
  <c r="G10" i="3"/>
  <c r="J9" i="3"/>
  <c r="I9" i="3"/>
  <c r="H9" i="3"/>
  <c r="G9" i="3"/>
  <c r="I8" i="3"/>
  <c r="G8" i="3"/>
  <c r="F9" i="3"/>
  <c r="F8" i="3"/>
  <c r="F12" i="3"/>
  <c r="F11" i="3"/>
  <c r="F13" i="3"/>
  <c r="H18" i="3"/>
  <c r="G69" i="3"/>
  <c r="G57" i="3"/>
  <c r="G56" i="3" s="1"/>
  <c r="G79" i="3" s="1"/>
  <c r="J28" i="3"/>
  <c r="I28" i="3"/>
  <c r="H28" i="3"/>
  <c r="G28" i="3"/>
  <c r="H5" i="7" l="1"/>
  <c r="I5" i="7"/>
  <c r="J8" i="3"/>
  <c r="J14" i="3" s="1"/>
  <c r="F10" i="5" s="1"/>
  <c r="F5" i="7"/>
  <c r="E64" i="7"/>
  <c r="E56" i="7" s="1"/>
  <c r="E4" i="7" s="1"/>
  <c r="H14" i="3"/>
  <c r="D10" i="5" s="1"/>
  <c r="G14" i="3"/>
  <c r="C10" i="5" s="1"/>
  <c r="I14" i="3"/>
  <c r="E10" i="5" s="1"/>
  <c r="F14" i="3"/>
  <c r="B10" i="5" s="1"/>
  <c r="I12" i="6"/>
  <c r="I11" i="6" s="1"/>
  <c r="H12" i="6"/>
  <c r="H11" i="6" s="1"/>
  <c r="G12" i="6"/>
  <c r="G11" i="6" s="1"/>
  <c r="I9" i="6"/>
  <c r="H9" i="6"/>
  <c r="H8" i="6" s="1"/>
  <c r="G9" i="6"/>
  <c r="G8" i="6" s="1"/>
  <c r="I8" i="6"/>
  <c r="F11" i="6"/>
  <c r="F9" i="6"/>
  <c r="F8" i="6" s="1"/>
  <c r="E9" i="6"/>
  <c r="E8" i="6" s="1"/>
  <c r="G18" i="3"/>
  <c r="G26" i="3"/>
  <c r="G22" i="3"/>
  <c r="J62" i="3"/>
  <c r="I22" i="3"/>
  <c r="I26" i="3"/>
  <c r="G12" i="1" l="1"/>
  <c r="G17" i="3"/>
  <c r="G9" i="1" s="1"/>
  <c r="I76" i="7"/>
  <c r="I74" i="7" s="1"/>
  <c r="I4" i="7" s="1"/>
  <c r="H76" i="7"/>
  <c r="H74" i="7" s="1"/>
  <c r="G76" i="7"/>
  <c r="G75" i="7" s="1"/>
  <c r="G74" i="7" s="1"/>
  <c r="F76" i="7"/>
  <c r="F74" i="7" s="1"/>
  <c r="I70" i="7"/>
  <c r="I69" i="7" s="1"/>
  <c r="I68" i="7" s="1"/>
  <c r="H70" i="7"/>
  <c r="H69" i="7" s="1"/>
  <c r="H68" i="7" s="1"/>
  <c r="F70" i="7"/>
  <c r="F65" i="7"/>
  <c r="F64" i="7" s="1"/>
  <c r="I64" i="7"/>
  <c r="I56" i="7" s="1"/>
  <c r="H64" i="7"/>
  <c r="G70" i="7"/>
  <c r="G69" i="7" s="1"/>
  <c r="G68" i="7" s="1"/>
  <c r="G64" i="7"/>
  <c r="G56" i="7" s="1"/>
  <c r="G16" i="7"/>
  <c r="G15" i="7" s="1"/>
  <c r="G5" i="7" s="1"/>
  <c r="H73" i="3"/>
  <c r="H72" i="3" s="1"/>
  <c r="H13" i="1" s="1"/>
  <c r="J73" i="3"/>
  <c r="J72" i="3" s="1"/>
  <c r="J13" i="1" s="1"/>
  <c r="I73" i="3"/>
  <c r="I72" i="3" s="1"/>
  <c r="I13" i="1" s="1"/>
  <c r="H69" i="3"/>
  <c r="I24" i="3"/>
  <c r="J18" i="3"/>
  <c r="I18" i="3"/>
  <c r="I17" i="3" s="1"/>
  <c r="I9" i="1" s="1"/>
  <c r="H26" i="3"/>
  <c r="H24" i="3"/>
  <c r="H22" i="3"/>
  <c r="H17" i="3" s="1"/>
  <c r="H56" i="3" l="1"/>
  <c r="H79" i="3" s="1"/>
  <c r="H56" i="7"/>
  <c r="H4" i="7" s="1"/>
  <c r="G4" i="7"/>
  <c r="I56" i="3"/>
  <c r="I12" i="1" s="1"/>
  <c r="I11" i="1" s="1"/>
  <c r="F79" i="3"/>
  <c r="F13" i="1"/>
  <c r="F11" i="1" s="1"/>
  <c r="F14" i="1" s="1"/>
  <c r="G58" i="7"/>
  <c r="G57" i="7" s="1"/>
  <c r="F56" i="7"/>
  <c r="F4" i="7" s="1"/>
  <c r="F58" i="7"/>
  <c r="F57" i="7" s="1"/>
  <c r="H58" i="7"/>
  <c r="H57" i="7" s="1"/>
  <c r="I58" i="7"/>
  <c r="I57" i="7" s="1"/>
  <c r="F69" i="7"/>
  <c r="F68" i="7" s="1"/>
  <c r="H9" i="1"/>
  <c r="H8" i="1" s="1"/>
  <c r="J17" i="3"/>
  <c r="J9" i="1" s="1"/>
  <c r="J8" i="1" s="1"/>
  <c r="J56" i="3"/>
  <c r="J79" i="3" s="1"/>
  <c r="G21" i="1"/>
  <c r="F21" i="1"/>
  <c r="G11" i="1"/>
  <c r="G8" i="1"/>
  <c r="I8" i="1"/>
  <c r="H12" i="1" l="1"/>
  <c r="H11" i="1"/>
  <c r="H14" i="1" s="1"/>
  <c r="I79" i="3"/>
  <c r="F30" i="1"/>
  <c r="J12" i="1"/>
  <c r="J11" i="1" s="1"/>
  <c r="J14" i="1" s="1"/>
  <c r="I14" i="1"/>
  <c r="G14" i="1"/>
  <c r="G30" i="1" s="1"/>
</calcChain>
</file>

<file path=xl/sharedStrings.xml><?xml version="1.0" encoding="utf-8"?>
<sst xmlns="http://schemas.openxmlformats.org/spreadsheetml/2006/main" count="256" uniqueCount="119">
  <si>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</si>
  <si>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</si>
  <si>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</si>
  <si>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</si>
  <si>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</si>
  <si>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</si>
  <si>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</si>
  <si>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</si>
  <si>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</si>
  <si>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</si>
  <si>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</si>
  <si>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</si>
  <si>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</si>
  <si>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</si>
  <si>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</si>
  <si>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</si>
  <si>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</si>
  <si>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</si>
  <si>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</si>
  <si>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</si>
  <si>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</si>
  <si>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</si>
  <si>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</si>
  <si>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</si>
  <si>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</si>
  <si>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</si>
  <si>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</si>
  <si>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</si>
  <si>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</si>
  <si>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</si>
  <si>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</si>
  <si>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</si>
  <si>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</si>
  <si>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</si>
  <si>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</si>
  <si>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</si>
  <si>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</si>
  <si>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</si>
  <si>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</si>
  <si>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</si>
  <si>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</si>
  <si>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</si>
  <si>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</si>
  <si>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</si>
  <si>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</si>
  <si>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</si>
  <si>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</si>
  <si>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</si>
  <si>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</si>
  <si>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Europski socijalni fond</t>
  </si>
  <si>
    <t>Prihodi od upravnih i administrativnih pristojbi, pristojbi po posebnim propisima i naknadama</t>
  </si>
  <si>
    <t>Prihodi od prodaje proizvoda i robe te pruženih usluga i prihodi od donacija</t>
  </si>
  <si>
    <t>Sredstva EU</t>
  </si>
  <si>
    <t>Ostali financijski rashodi</t>
  </si>
  <si>
    <t>Ostale pomoći i darovnice</t>
  </si>
  <si>
    <t>Europski socijalni fond (ESF)</t>
  </si>
  <si>
    <t>PREDŠKOLSKI ODGOJ</t>
  </si>
  <si>
    <t>Aktivnost A4000 01</t>
  </si>
  <si>
    <t>ODGOJNO I ADMINISTRATVNO TEHNIČKO OSOBLJE</t>
  </si>
  <si>
    <t>Izvor financiranja 11</t>
  </si>
  <si>
    <t>Izvor financiranja 31</t>
  </si>
  <si>
    <t>Izvor financiranja 43</t>
  </si>
  <si>
    <t>Prihodi za posebne namjene</t>
  </si>
  <si>
    <t>Rashodi za nabavu nef. Imovine</t>
  </si>
  <si>
    <t>Aktivnost A4000 02</t>
  </si>
  <si>
    <t>PREDŠKOLA</t>
  </si>
  <si>
    <t>Izvor financiranja 52</t>
  </si>
  <si>
    <t>Aktivnost A4000 03</t>
  </si>
  <si>
    <t>RANO UČENJE ENGLESKOG JEZIKA</t>
  </si>
  <si>
    <t>Aktivnost A4000 04</t>
  </si>
  <si>
    <t>Aktivnost A4000 05</t>
  </si>
  <si>
    <t>Izvor financiranja 561</t>
  </si>
  <si>
    <t>Europski socijalni fond (ASF)</t>
  </si>
  <si>
    <t>SPORTSKA IGRAONICA</t>
  </si>
  <si>
    <t>IZVOR</t>
  </si>
  <si>
    <t>Kazne, upravne mjere i ostali prihodi</t>
  </si>
  <si>
    <t>09 Predškolsko obrazovanje</t>
  </si>
  <si>
    <t>04 Ekonomski poslovi</t>
  </si>
  <si>
    <t>EUR</t>
  </si>
  <si>
    <t>Uredska oprema i namještaj</t>
  </si>
  <si>
    <t>Uređaji, strojevi i oprema za ostale namjene</t>
  </si>
  <si>
    <t>Didaktički materijal</t>
  </si>
  <si>
    <t>Ugovor o djelu</t>
  </si>
  <si>
    <t>Bankarske usluge i usluge platnog prometa</t>
  </si>
  <si>
    <t>Službena putovanja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</si>
  <si>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</si>
  <si>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</si>
  <si>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</si>
  <si>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</si>
  <si>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</si>
  <si>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</si>
  <si>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</si>
  <si>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</si>
  <si>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Usluge telefona, pošte i prijevoza</t>
  </si>
  <si>
    <t xml:space="preserve">Usluge tekućeg i investicijskog održavanja 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</si>
  <si>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</si>
  <si>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</si>
  <si>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</si>
  <si>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</si>
  <si>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</si>
  <si>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</si>
  <si>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i izvršnih tijela</t>
  </si>
  <si>
    <t>Premije osiguranja</t>
  </si>
  <si>
    <t>Reprezentacija</t>
  </si>
  <si>
    <t>Pristojbe i naknade</t>
  </si>
  <si>
    <t>Plaće za redovan rad</t>
  </si>
  <si>
    <t>Ostali rashohi za zaposlene</t>
  </si>
  <si>
    <t>Doprinosi za obvezno zdravstveno osiguranje</t>
  </si>
  <si>
    <t>Naknade za prijevoz, za rad na terenu i odvojeni život</t>
  </si>
  <si>
    <t xml:space="preserve">Naknade za prijevoz, za rad na terenu  </t>
  </si>
  <si>
    <t>Projekcija 
za 2027.</t>
  </si>
  <si>
    <t>Izvršenje 2024.</t>
  </si>
  <si>
    <t>Plan 2025.</t>
  </si>
  <si>
    <t>Plan za 2026.</t>
  </si>
  <si>
    <t>Projekcija 
za 2028.</t>
  </si>
  <si>
    <t>UNAPREĐENJE USLUGE U DV KOCKICA LIPIK</t>
  </si>
  <si>
    <t>FINANCIJSKI PLAN DJEČJEG VRTIĆA KOCKICA LIPIK 
ZA 2026. I PROJEKCIJA ZA 2027. I 2028. GODINU</t>
  </si>
  <si>
    <t>PROGRAM 4000</t>
  </si>
  <si>
    <t>Izvor financiranja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</si>
</sst>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3" fontId="0" fillId="0" borderId="0" xfId="0" applyNumberFormat="1"/>
    <xf numFmtId="0" fontId="3" fillId="5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6" fillId="7" borderId="4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0" fillId="0" borderId="5" xfId="0" applyBorder="1"/>
    <xf numFmtId="3" fontId="0" fillId="8" borderId="0" xfId="0" applyNumberFormat="1" applyFill="1"/>
    <xf numFmtId="3" fontId="0" fillId="8" borderId="5" xfId="0" applyNumberFormat="1" applyFill="1" applyBorder="1"/>
    <xf numFmtId="3" fontId="18" fillId="2" borderId="3" xfId="0" applyNumberFormat="1" applyFont="1" applyFill="1" applyBorder="1" applyAlignment="1">
      <alignment horizontal="right"/>
    </xf>
    <xf numFmtId="0" fontId="20" fillId="0" borderId="0" xfId="0" applyFont="1"/>
    <xf numFmtId="0" fontId="20" fillId="8" borderId="0" xfId="0" applyFont="1" applyFill="1"/>
    <xf numFmtId="3" fontId="20" fillId="8" borderId="0" xfId="0" applyNumberFormat="1" applyFont="1" applyFill="1"/>
    <xf numFmtId="0" fontId="1" fillId="0" borderId="0" xfId="0" applyFont="1"/>
    <xf numFmtId="0" fontId="1" fillId="0" borderId="5" xfId="0" applyFont="1" applyBorder="1"/>
    <xf numFmtId="4" fontId="0" fillId="0" borderId="0" xfId="0" applyNumberFormat="1"/>
    <xf numFmtId="4" fontId="18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20" fillId="8" borderId="0" xfId="0" applyNumberFormat="1" applyFont="1" applyFill="1"/>
    <xf numFmtId="3" fontId="21" fillId="3" borderId="3" xfId="0" applyNumberFormat="1" applyFont="1" applyFill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4" fontId="5" fillId="3" borderId="1" xfId="0" quotePrefix="1" applyNumberFormat="1" applyFont="1" applyFill="1" applyBorder="1" applyAlignment="1">
      <alignment horizontal="right"/>
    </xf>
    <xf numFmtId="4" fontId="13" fillId="0" borderId="0" xfId="0" applyNumberFormat="1" applyFont="1"/>
    <xf numFmtId="4" fontId="0" fillId="8" borderId="0" xfId="0" applyNumberFormat="1" applyFill="1"/>
    <xf numFmtId="4" fontId="0" fillId="0" borderId="5" xfId="0" applyNumberFormat="1" applyBorder="1"/>
    <xf numFmtId="4" fontId="1" fillId="0" borderId="0" xfId="0" applyNumberFormat="1" applyFont="1"/>
    <xf numFmtId="4" fontId="0" fillId="8" borderId="5" xfId="0" applyNumberFormat="1" applyFill="1" applyBorder="1"/>
    <xf numFmtId="4" fontId="9" fillId="3" borderId="4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6" fillId="0" borderId="7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" fontId="23" fillId="5" borderId="3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4" fontId="12" fillId="2" borderId="3" xfId="0" applyNumberFormat="1" applyFont="1" applyFill="1" applyBorder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0" fontId="22" fillId="5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4" fontId="12" fillId="5" borderId="3" xfId="0" applyNumberFormat="1" applyFont="1" applyFill="1" applyBorder="1" applyAlignment="1">
      <alignment horizontal="right"/>
    </xf>
    <xf numFmtId="3" fontId="12" fillId="5" borderId="3" xfId="0" applyNumberFormat="1" applyFont="1" applyFill="1" applyBorder="1" applyAlignment="1">
      <alignment horizontal="right"/>
    </xf>
    <xf numFmtId="0" fontId="8" fillId="2" borderId="6" xfId="0" quotePrefix="1" applyFont="1" applyFill="1" applyBorder="1" applyAlignment="1">
      <alignment horizontal="left" vertical="center"/>
    </xf>
    <xf numFmtId="0" fontId="22" fillId="2" borderId="6" xfId="0" quotePrefix="1" applyFont="1" applyFill="1" applyBorder="1" applyAlignment="1">
      <alignment horizontal="left" vertical="center"/>
    </xf>
    <xf numFmtId="0" fontId="8" fillId="2" borderId="6" xfId="0" quotePrefix="1" applyFont="1" applyFill="1" applyBorder="1" applyAlignment="1">
      <alignment horizontal="left" vertical="center" wrapText="1"/>
    </xf>
    <xf numFmtId="4" fontId="12" fillId="2" borderId="6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0" fontId="24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4" fontId="18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/>
    </xf>
    <xf numFmtId="4" fontId="27" fillId="0" borderId="0" xfId="0" applyNumberFormat="1" applyFont="1" applyAlignment="1">
      <alignment horizontal="center"/>
    </xf>
    <xf numFmtId="4" fontId="27" fillId="0" borderId="0" xfId="0" applyNumberFormat="1" applyFont="1"/>
    <xf numFmtId="0" fontId="27" fillId="0" borderId="0" xfId="0" applyFont="1"/>
    <xf numFmtId="4" fontId="28" fillId="0" borderId="0" xfId="0" applyNumberFormat="1" applyFont="1" applyAlignment="1">
      <alignment horizontal="center"/>
    </xf>
    <xf numFmtId="4" fontId="28" fillId="0" borderId="0" xfId="0" applyNumberFormat="1" applyFont="1"/>
    <xf numFmtId="0" fontId="28" fillId="0" borderId="0" xfId="0" applyFont="1"/>
    <xf numFmtId="0" fontId="24" fillId="5" borderId="4" xfId="0" applyFont="1" applyFill="1" applyBorder="1" applyAlignment="1">
      <alignment horizontal="left" vertical="center" wrapText="1"/>
    </xf>
    <xf numFmtId="4" fontId="24" fillId="5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4" fontId="2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3" fillId="0" borderId="4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 wrapText="1"/>
    </xf>
    <xf numFmtId="4" fontId="25" fillId="0" borderId="3" xfId="0" applyNumberFormat="1" applyFont="1" applyBorder="1" applyAlignment="1">
      <alignment horizontal="right"/>
    </xf>
    <xf numFmtId="4" fontId="25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24" fillId="9" borderId="3" xfId="0" applyNumberFormat="1" applyFont="1" applyFill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opLeftCell="A4" zoomScale="85" zoomScaleNormal="85" workbookViewId="0">
      <selection activeCell="H8" sqref="H8"/>
    </sheetView>
  </sheetViews>
  <sheetFormatPr defaultRowHeight="15" x14ac:dyDescent="0.25"/>
  <cols>
    <col min="5" max="10" width="25.28515625" customWidth="1"/>
    <col min="11" max="11" width="9.140625" bestFit="1" customWidth="1"/>
    <col min="13" max="13" width="14.140625" customWidth="1"/>
  </cols>
  <sheetData>
    <row r="1" spans="1:13" ht="42" customHeight="1" x14ac:dyDescent="0.25">
      <c r="A1" s="176" t="s">
        <v>116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3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3" ht="15.75" x14ac:dyDescent="0.25">
      <c r="A3" s="176" t="s">
        <v>30</v>
      </c>
      <c r="B3" s="176"/>
      <c r="C3" s="176"/>
      <c r="D3" s="176"/>
      <c r="E3" s="176"/>
      <c r="F3" s="176"/>
      <c r="G3" s="176"/>
      <c r="H3" s="176"/>
      <c r="I3" s="178"/>
      <c r="J3" s="178"/>
    </row>
    <row r="4" spans="1:13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3" ht="18" customHeight="1" x14ac:dyDescent="0.25">
      <c r="A5" s="176" t="s">
        <v>38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3" ht="18" x14ac:dyDescent="0.25">
      <c r="A6" s="1"/>
      <c r="B6" s="2"/>
      <c r="C6" s="2"/>
      <c r="D6" s="2"/>
      <c r="E6" s="7"/>
      <c r="F6" s="8"/>
      <c r="G6" s="8"/>
      <c r="H6" s="8"/>
      <c r="I6" s="8"/>
      <c r="J6" s="38" t="s">
        <v>78</v>
      </c>
    </row>
    <row r="7" spans="1:13" ht="25.5" x14ac:dyDescent="0.25">
      <c r="A7" s="28"/>
      <c r="B7" s="29"/>
      <c r="C7" s="29"/>
      <c r="D7" s="30"/>
      <c r="E7" s="31"/>
      <c r="F7" s="4" t="s">
        <v>111</v>
      </c>
      <c r="G7" s="4" t="s">
        <v>112</v>
      </c>
      <c r="H7" s="4" t="s">
        <v>113</v>
      </c>
      <c r="I7" s="4" t="s">
        <v>110</v>
      </c>
      <c r="J7" s="4" t="s">
        <v>114</v>
      </c>
    </row>
    <row r="8" spans="1:13" ht="15.75" x14ac:dyDescent="0.25">
      <c r="A8" s="179" t="s">
        <v>0</v>
      </c>
      <c r="B8" s="180"/>
      <c r="C8" s="180"/>
      <c r="D8" s="180"/>
      <c r="E8" s="181"/>
      <c r="F8" s="88">
        <f>SUM(F9+F10)</f>
        <v>773975.51</v>
      </c>
      <c r="G8" s="88">
        <f>SUM(G9+G10)</f>
        <v>1188898</v>
      </c>
      <c r="H8" s="89">
        <f t="shared" ref="H8:J8" si="0">SUM(H9+H10)</f>
        <v>1265300</v>
      </c>
      <c r="I8" s="89">
        <f t="shared" si="0"/>
        <v>1322480</v>
      </c>
      <c r="J8" s="89">
        <f t="shared" si="0"/>
        <v>1382070</v>
      </c>
    </row>
    <row r="9" spans="1:13" ht="15.75" x14ac:dyDescent="0.25">
      <c r="A9" s="182" t="s">
        <v>1</v>
      </c>
      <c r="B9" s="175"/>
      <c r="C9" s="175"/>
      <c r="D9" s="175"/>
      <c r="E9" s="183"/>
      <c r="F9" s="90">
        <f>' Račun prihoda i rashoda'!F17</f>
        <v>773975.51</v>
      </c>
      <c r="G9" s="90">
        <f>' Račun prihoda i rashoda'!G17</f>
        <v>1188898</v>
      </c>
      <c r="H9" s="91">
        <f>' Račun prihoda i rashoda'!H17</f>
        <v>1265300</v>
      </c>
      <c r="I9" s="91">
        <f>' Račun prihoda i rashoda'!I17</f>
        <v>1322480</v>
      </c>
      <c r="J9" s="91">
        <f>' Račun prihoda i rashoda'!J17</f>
        <v>1382070</v>
      </c>
    </row>
    <row r="10" spans="1:13" ht="15.75" x14ac:dyDescent="0.25">
      <c r="A10" s="184" t="s">
        <v>2</v>
      </c>
      <c r="B10" s="183"/>
      <c r="C10" s="183"/>
      <c r="D10" s="183"/>
      <c r="E10" s="183"/>
      <c r="F10" s="90">
        <v>0</v>
      </c>
      <c r="G10" s="90">
        <v>0</v>
      </c>
      <c r="H10" s="91">
        <v>0</v>
      </c>
      <c r="I10" s="91">
        <v>0</v>
      </c>
      <c r="J10" s="91">
        <v>0</v>
      </c>
      <c r="M10" s="20"/>
    </row>
    <row r="11" spans="1:13" ht="15.75" x14ac:dyDescent="0.25">
      <c r="A11" s="39" t="s">
        <v>3</v>
      </c>
      <c r="B11" s="40"/>
      <c r="C11" s="40"/>
      <c r="D11" s="40"/>
      <c r="E11" s="40"/>
      <c r="F11" s="88">
        <f>SUM(F12:F13)</f>
        <v>772970.76</v>
      </c>
      <c r="G11" s="88">
        <f>SUM(G12:G13)</f>
        <v>1188898</v>
      </c>
      <c r="H11" s="89">
        <f t="shared" ref="H11:J11" si="1">SUM(H12:H13)</f>
        <v>1265300</v>
      </c>
      <c r="I11" s="89">
        <f t="shared" si="1"/>
        <v>1322480</v>
      </c>
      <c r="J11" s="89">
        <f t="shared" si="1"/>
        <v>1382070</v>
      </c>
    </row>
    <row r="12" spans="1:13" ht="15.75" x14ac:dyDescent="0.25">
      <c r="A12" s="174" t="s">
        <v>4</v>
      </c>
      <c r="B12" s="175"/>
      <c r="C12" s="175"/>
      <c r="D12" s="175"/>
      <c r="E12" s="175"/>
      <c r="F12" s="90">
        <f>' Račun prihoda i rashoda'!F56</f>
        <v>763787.65</v>
      </c>
      <c r="G12" s="90">
        <f>' Račun prihoda i rashoda'!G56</f>
        <v>1184898</v>
      </c>
      <c r="H12" s="91">
        <f>' Račun prihoda i rashoda'!H56</f>
        <v>1261300</v>
      </c>
      <c r="I12" s="91">
        <f>' Račun prihoda i rashoda'!I56</f>
        <v>1317480</v>
      </c>
      <c r="J12" s="91">
        <f>' Račun prihoda i rashoda'!J56</f>
        <v>1376070</v>
      </c>
      <c r="M12" s="53"/>
    </row>
    <row r="13" spans="1:13" ht="15.75" x14ac:dyDescent="0.25">
      <c r="A13" s="184" t="s">
        <v>5</v>
      </c>
      <c r="B13" s="183"/>
      <c r="C13" s="183"/>
      <c r="D13" s="183"/>
      <c r="E13" s="183"/>
      <c r="F13" s="90">
        <f>' Račun prihoda i rashoda'!F72</f>
        <v>9183.11</v>
      </c>
      <c r="G13" s="90">
        <f>' Račun prihoda i rashoda'!G72</f>
        <v>4000</v>
      </c>
      <c r="H13" s="91">
        <f>' Račun prihoda i rashoda'!H72</f>
        <v>4000</v>
      </c>
      <c r="I13" s="91">
        <f>' Račun prihoda i rashoda'!I72</f>
        <v>5000</v>
      </c>
      <c r="J13" s="91">
        <f>' Račun prihoda i rashoda'!J72</f>
        <v>6000</v>
      </c>
      <c r="K13" s="104"/>
      <c r="M13" s="79"/>
    </row>
    <row r="14" spans="1:13" ht="15.75" x14ac:dyDescent="0.25">
      <c r="A14" s="187" t="s">
        <v>6</v>
      </c>
      <c r="B14" s="180"/>
      <c r="C14" s="180"/>
      <c r="D14" s="180"/>
      <c r="E14" s="180"/>
      <c r="F14" s="88">
        <f>SUM(F8-F11)</f>
        <v>1004.75</v>
      </c>
      <c r="G14" s="88">
        <f>SUM(G8-G11)</f>
        <v>0</v>
      </c>
      <c r="H14" s="89">
        <f t="shared" ref="H14:J14" si="2">SUM(H8-H11)</f>
        <v>0</v>
      </c>
      <c r="I14" s="89">
        <f t="shared" si="2"/>
        <v>0</v>
      </c>
      <c r="J14" s="89">
        <f t="shared" si="2"/>
        <v>0</v>
      </c>
      <c r="M14" s="79"/>
    </row>
    <row r="15" spans="1:13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3" ht="18" customHeight="1" x14ac:dyDescent="0.25">
      <c r="A16" s="176" t="s">
        <v>39</v>
      </c>
      <c r="B16" s="177"/>
      <c r="C16" s="177"/>
      <c r="D16" s="177"/>
      <c r="E16" s="177"/>
      <c r="F16" s="177"/>
      <c r="G16" s="177"/>
      <c r="H16" s="177"/>
      <c r="I16" s="177"/>
      <c r="J16" s="177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28"/>
      <c r="B18" s="29"/>
      <c r="C18" s="29"/>
      <c r="D18" s="30"/>
      <c r="E18" s="31"/>
      <c r="F18" s="4" t="s">
        <v>111</v>
      </c>
      <c r="G18" s="4" t="s">
        <v>112</v>
      </c>
      <c r="H18" s="4" t="s">
        <v>113</v>
      </c>
      <c r="I18" s="4" t="s">
        <v>110</v>
      </c>
      <c r="J18" s="4" t="s">
        <v>114</v>
      </c>
    </row>
    <row r="19" spans="1:10" ht="15.75" customHeight="1" x14ac:dyDescent="0.25">
      <c r="A19" s="182" t="s">
        <v>8</v>
      </c>
      <c r="B19" s="185"/>
      <c r="C19" s="185"/>
      <c r="D19" s="185"/>
      <c r="E19" s="186"/>
      <c r="F19" s="90">
        <v>0</v>
      </c>
      <c r="G19" s="90">
        <v>0</v>
      </c>
      <c r="H19" s="87"/>
      <c r="I19" s="87"/>
      <c r="J19" s="33"/>
    </row>
    <row r="20" spans="1:10" ht="15.75" x14ac:dyDescent="0.25">
      <c r="A20" s="182" t="s">
        <v>9</v>
      </c>
      <c r="B20" s="175"/>
      <c r="C20" s="175"/>
      <c r="D20" s="175"/>
      <c r="E20" s="175"/>
      <c r="F20" s="90">
        <v>0</v>
      </c>
      <c r="G20" s="90">
        <v>0</v>
      </c>
      <c r="H20" s="87"/>
      <c r="I20" s="87"/>
      <c r="J20" s="33"/>
    </row>
    <row r="21" spans="1:10" ht="15.75" x14ac:dyDescent="0.25">
      <c r="A21" s="187" t="s">
        <v>10</v>
      </c>
      <c r="B21" s="180"/>
      <c r="C21" s="180"/>
      <c r="D21" s="180"/>
      <c r="E21" s="180"/>
      <c r="F21" s="88">
        <f>SUM(F19-F20)</f>
        <v>0</v>
      </c>
      <c r="G21" s="88">
        <f>SUM(G19-G20)</f>
        <v>0</v>
      </c>
      <c r="H21" s="86">
        <v>0</v>
      </c>
      <c r="I21" s="86">
        <v>0</v>
      </c>
      <c r="J21" s="32">
        <v>0</v>
      </c>
    </row>
    <row r="22" spans="1:10" ht="18" x14ac:dyDescent="0.25">
      <c r="A22" s="23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176" t="s">
        <v>47</v>
      </c>
      <c r="B23" s="177"/>
      <c r="C23" s="177"/>
      <c r="D23" s="177"/>
      <c r="E23" s="177"/>
      <c r="F23" s="177"/>
      <c r="G23" s="177"/>
      <c r="H23" s="177"/>
      <c r="I23" s="177"/>
      <c r="J23" s="177"/>
    </row>
    <row r="24" spans="1:10" ht="18" x14ac:dyDescent="0.25">
      <c r="A24" s="23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28"/>
      <c r="B25" s="29"/>
      <c r="C25" s="29"/>
      <c r="D25" s="30"/>
      <c r="E25" s="31"/>
      <c r="F25" s="4" t="s">
        <v>111</v>
      </c>
      <c r="G25" s="4" t="s">
        <v>112</v>
      </c>
      <c r="H25" s="4" t="s">
        <v>113</v>
      </c>
      <c r="I25" s="4" t="s">
        <v>110</v>
      </c>
      <c r="J25" s="4" t="s">
        <v>114</v>
      </c>
    </row>
    <row r="26" spans="1:10" x14ac:dyDescent="0.25">
      <c r="A26" s="190" t="s">
        <v>40</v>
      </c>
      <c r="B26" s="191"/>
      <c r="C26" s="191"/>
      <c r="D26" s="191"/>
      <c r="E26" s="192"/>
      <c r="F26" s="35"/>
      <c r="G26" s="35"/>
      <c r="H26" s="35"/>
      <c r="I26" s="35"/>
      <c r="J26" s="36"/>
    </row>
    <row r="27" spans="1:10" ht="30" customHeight="1" x14ac:dyDescent="0.25">
      <c r="A27" s="193" t="s">
        <v>7</v>
      </c>
      <c r="B27" s="194"/>
      <c r="C27" s="194"/>
      <c r="D27" s="194"/>
      <c r="E27" s="195"/>
      <c r="F27" s="92">
        <v>-55798.04</v>
      </c>
      <c r="G27" s="92"/>
      <c r="H27" s="37"/>
      <c r="I27" s="37"/>
      <c r="J27" s="34"/>
    </row>
    <row r="28" spans="1:10" ht="15.75" x14ac:dyDescent="0.25">
      <c r="F28" s="93"/>
      <c r="G28" s="93"/>
    </row>
    <row r="29" spans="1:10" ht="15.75" x14ac:dyDescent="0.25">
      <c r="F29" s="93"/>
      <c r="G29" s="93"/>
    </row>
    <row r="30" spans="1:10" ht="15.75" x14ac:dyDescent="0.25">
      <c r="A30" s="174" t="s">
        <v>11</v>
      </c>
      <c r="B30" s="175"/>
      <c r="C30" s="175"/>
      <c r="D30" s="175"/>
      <c r="E30" s="175"/>
      <c r="F30" s="90">
        <f>SUM(F14+F21+F27)</f>
        <v>-54793.29</v>
      </c>
      <c r="G30" s="90">
        <f>SUM(G14+G21+G27)</f>
        <v>0</v>
      </c>
      <c r="H30" s="33">
        <v>0</v>
      </c>
      <c r="I30" s="33">
        <v>0</v>
      </c>
      <c r="J30" s="33">
        <v>0</v>
      </c>
    </row>
    <row r="31" spans="1:10" ht="11.25" customHeight="1" x14ac:dyDescent="0.25">
      <c r="A31" s="18"/>
      <c r="B31" s="19"/>
      <c r="C31" s="19"/>
      <c r="D31" s="19"/>
      <c r="E31" s="19"/>
      <c r="F31" s="20"/>
      <c r="G31" s="20"/>
      <c r="H31" s="20"/>
      <c r="I31" s="20"/>
      <c r="J31" s="20"/>
    </row>
    <row r="32" spans="1:10" ht="8.25" customHeight="1" x14ac:dyDescent="0.25"/>
    <row r="33" spans="1:10" ht="8.25" customHeight="1" x14ac:dyDescent="0.25"/>
    <row r="34" spans="1:10" ht="29.25" customHeight="1" x14ac:dyDescent="0.25">
      <c r="A34" s="188" t="s">
        <v>41</v>
      </c>
      <c r="B34" s="189"/>
      <c r="C34" s="189"/>
      <c r="D34" s="189"/>
      <c r="E34" s="189"/>
      <c r="F34" s="189"/>
      <c r="G34" s="189"/>
      <c r="H34" s="189"/>
      <c r="I34" s="189"/>
      <c r="J34" s="189"/>
    </row>
  </sheetData>
  <mergeCells count="18">
    <mergeCell ref="A34:J34"/>
    <mergeCell ref="A23:J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3"/>
  <sheetViews>
    <sheetView topLeftCell="A58" zoomScale="85" zoomScaleNormal="85" workbookViewId="0">
      <selection activeCell="J65" sqref="J6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27.140625" customWidth="1"/>
    <col min="6" max="6" width="23.42578125" customWidth="1"/>
    <col min="7" max="7" width="24.28515625" customWidth="1"/>
    <col min="8" max="9" width="23.7109375" customWidth="1"/>
    <col min="10" max="10" width="24.28515625" customWidth="1"/>
    <col min="11" max="11" width="8.85546875" style="103"/>
    <col min="12" max="12" width="13.7109375" customWidth="1"/>
    <col min="14" max="14" width="14" customWidth="1"/>
  </cols>
  <sheetData>
    <row r="1" spans="2:10" ht="42" customHeight="1" x14ac:dyDescent="0.25">
      <c r="B1" s="176" t="s">
        <v>116</v>
      </c>
      <c r="C1" s="176"/>
      <c r="D1" s="176"/>
      <c r="E1" s="176"/>
      <c r="F1" s="176"/>
      <c r="G1" s="176"/>
      <c r="H1" s="176"/>
      <c r="I1" s="176"/>
      <c r="J1" s="176"/>
    </row>
    <row r="2" spans="2:10" ht="15.75" x14ac:dyDescent="0.25">
      <c r="B2" s="176" t="s">
        <v>30</v>
      </c>
      <c r="C2" s="176"/>
      <c r="D2" s="176"/>
      <c r="E2" s="176"/>
      <c r="F2" s="176"/>
      <c r="G2" s="176"/>
      <c r="H2" s="176"/>
      <c r="I2" s="178"/>
      <c r="J2" s="178"/>
    </row>
    <row r="3" spans="2:10" ht="13.9" customHeight="1" x14ac:dyDescent="0.25">
      <c r="B3" s="5"/>
      <c r="C3" s="5"/>
      <c r="D3" s="5"/>
      <c r="E3" s="5"/>
      <c r="F3" s="5"/>
      <c r="G3" s="5"/>
      <c r="H3" s="5"/>
      <c r="I3" s="6"/>
      <c r="J3" s="6"/>
    </row>
    <row r="4" spans="2:10" ht="18" customHeight="1" x14ac:dyDescent="0.25">
      <c r="B4" s="176" t="s">
        <v>13</v>
      </c>
      <c r="C4" s="177"/>
      <c r="D4" s="177"/>
      <c r="E4" s="177"/>
      <c r="F4" s="177"/>
      <c r="G4" s="177"/>
      <c r="H4" s="177"/>
      <c r="I4" s="177"/>
      <c r="J4" s="177"/>
    </row>
    <row r="5" spans="2:10" ht="13.15" customHeight="1" x14ac:dyDescent="0.25">
      <c r="B5" s="5"/>
      <c r="C5" s="5"/>
      <c r="D5" s="5"/>
      <c r="E5" s="5"/>
      <c r="F5" s="5"/>
      <c r="G5" s="5"/>
      <c r="H5" s="5"/>
      <c r="I5" s="6"/>
      <c r="J5" s="6"/>
    </row>
    <row r="6" spans="2:10" ht="15.75" x14ac:dyDescent="0.25">
      <c r="B6" s="176" t="s">
        <v>1</v>
      </c>
      <c r="C6" s="196"/>
      <c r="D6" s="196"/>
      <c r="E6" s="196"/>
      <c r="F6" s="196"/>
      <c r="G6" s="196"/>
      <c r="H6" s="196"/>
      <c r="I6" s="196"/>
      <c r="J6" s="196"/>
    </row>
    <row r="7" spans="2:10" ht="15.75" x14ac:dyDescent="0.25">
      <c r="B7" s="61"/>
      <c r="C7" s="62"/>
      <c r="D7" s="62"/>
      <c r="E7" s="62"/>
      <c r="F7" s="62"/>
      <c r="G7" s="62"/>
      <c r="H7" s="62"/>
      <c r="I7" s="62"/>
      <c r="J7" s="62"/>
    </row>
    <row r="8" spans="2:10" x14ac:dyDescent="0.25">
      <c r="C8" t="s">
        <v>74</v>
      </c>
      <c r="D8">
        <v>11</v>
      </c>
      <c r="F8" s="79">
        <f>SUM(F27)</f>
        <v>644048.27</v>
      </c>
      <c r="G8" s="79">
        <f t="shared" ref="G8:J8" si="0">SUM(G27)</f>
        <v>1076950</v>
      </c>
      <c r="H8" s="53">
        <f>SUM(H27)</f>
        <v>1126200</v>
      </c>
      <c r="I8" s="53">
        <f t="shared" si="0"/>
        <v>1179800</v>
      </c>
      <c r="J8" s="53">
        <f t="shared" si="0"/>
        <v>1236700</v>
      </c>
    </row>
    <row r="9" spans="2:10" x14ac:dyDescent="0.25">
      <c r="D9">
        <v>31</v>
      </c>
      <c r="F9" s="94">
        <f>SUM(F25)</f>
        <v>0</v>
      </c>
      <c r="G9" s="94">
        <f t="shared" ref="G9:J9" si="1">SUM(G25)</f>
        <v>0</v>
      </c>
      <c r="H9" s="71">
        <f t="shared" si="1"/>
        <v>0</v>
      </c>
      <c r="I9" s="71">
        <f t="shared" si="1"/>
        <v>0</v>
      </c>
      <c r="J9" s="71">
        <f t="shared" si="1"/>
        <v>0</v>
      </c>
    </row>
    <row r="10" spans="2:10" x14ac:dyDescent="0.25">
      <c r="D10">
        <v>43</v>
      </c>
      <c r="F10" s="79">
        <f>SUM(F23+F29)</f>
        <v>113650.53</v>
      </c>
      <c r="G10" s="79">
        <f t="shared" ref="G10:J10" si="2">SUM(G23+G29)</f>
        <v>108750</v>
      </c>
      <c r="H10" s="53">
        <f t="shared" si="2"/>
        <v>136000</v>
      </c>
      <c r="I10" s="53">
        <f t="shared" si="2"/>
        <v>138680</v>
      </c>
      <c r="J10" s="53">
        <f t="shared" si="2"/>
        <v>140370</v>
      </c>
    </row>
    <row r="11" spans="2:10" x14ac:dyDescent="0.25">
      <c r="D11">
        <v>50</v>
      </c>
      <c r="F11" s="94">
        <f>SUM(F19)</f>
        <v>2621</v>
      </c>
      <c r="G11" s="94">
        <f t="shared" ref="G11:J11" si="3">SUM(G19)</f>
        <v>3198</v>
      </c>
      <c r="H11" s="71">
        <f t="shared" si="3"/>
        <v>1550</v>
      </c>
      <c r="I11" s="71">
        <f t="shared" si="3"/>
        <v>2000</v>
      </c>
      <c r="J11" s="71">
        <f t="shared" si="3"/>
        <v>2500</v>
      </c>
    </row>
    <row r="12" spans="2:10" x14ac:dyDescent="0.25">
      <c r="D12">
        <v>52</v>
      </c>
      <c r="F12" s="79">
        <f>SUM(F20)</f>
        <v>0</v>
      </c>
      <c r="G12" s="79">
        <f t="shared" ref="G12:J12" si="4">SUM(G20)</f>
        <v>0</v>
      </c>
      <c r="H12" s="53">
        <f t="shared" si="4"/>
        <v>1550</v>
      </c>
      <c r="I12" s="53">
        <f t="shared" si="4"/>
        <v>2000</v>
      </c>
      <c r="J12" s="53">
        <f t="shared" si="4"/>
        <v>2500</v>
      </c>
    </row>
    <row r="13" spans="2:10" x14ac:dyDescent="0.25">
      <c r="B13" s="70"/>
      <c r="C13" s="70"/>
      <c r="D13" s="70">
        <v>561</v>
      </c>
      <c r="E13" s="70"/>
      <c r="F13" s="97">
        <f>SUM(F21)</f>
        <v>13655.71</v>
      </c>
      <c r="G13" s="97">
        <f t="shared" ref="G13:J13" si="5">SUM(G21)</f>
        <v>0</v>
      </c>
      <c r="H13" s="72">
        <f t="shared" si="5"/>
        <v>0</v>
      </c>
      <c r="I13" s="72">
        <f t="shared" si="5"/>
        <v>0</v>
      </c>
      <c r="J13" s="72">
        <f t="shared" si="5"/>
        <v>0</v>
      </c>
    </row>
    <row r="14" spans="2:10" x14ac:dyDescent="0.25">
      <c r="F14" s="96">
        <f>SUM(F8:F13)</f>
        <v>773975.51</v>
      </c>
      <c r="G14" s="96">
        <f t="shared" ref="G14:J14" si="6">SUM(G8:G13)</f>
        <v>1188898</v>
      </c>
      <c r="H14" s="69">
        <f t="shared" si="6"/>
        <v>1265300</v>
      </c>
      <c r="I14" s="69">
        <f t="shared" si="6"/>
        <v>1322480</v>
      </c>
      <c r="J14" s="69">
        <f t="shared" si="6"/>
        <v>1382070</v>
      </c>
    </row>
    <row r="15" spans="2:10" ht="13.15" customHeight="1" x14ac:dyDescent="0.25">
      <c r="B15" s="5"/>
      <c r="C15" s="5"/>
      <c r="D15" s="5"/>
      <c r="E15" s="5"/>
      <c r="F15" s="5"/>
      <c r="G15" s="5"/>
      <c r="H15" s="5"/>
      <c r="I15" s="6"/>
      <c r="J15" s="6"/>
    </row>
    <row r="16" spans="2:10" ht="31.5" x14ac:dyDescent="0.25">
      <c r="B16" s="22" t="s">
        <v>14</v>
      </c>
      <c r="C16" s="21" t="s">
        <v>15</v>
      </c>
      <c r="D16" s="21" t="s">
        <v>16</v>
      </c>
      <c r="E16" s="109" t="s">
        <v>12</v>
      </c>
      <c r="F16" s="109" t="s">
        <v>111</v>
      </c>
      <c r="G16" s="108" t="s">
        <v>112</v>
      </c>
      <c r="H16" s="108" t="s">
        <v>113</v>
      </c>
      <c r="I16" s="108" t="s">
        <v>110</v>
      </c>
      <c r="J16" s="108" t="s">
        <v>114</v>
      </c>
    </row>
    <row r="17" spans="2:14" ht="15.75" customHeight="1" x14ac:dyDescent="0.25">
      <c r="B17" s="110">
        <v>6</v>
      </c>
      <c r="C17" s="110"/>
      <c r="D17" s="110"/>
      <c r="E17" s="110" t="s">
        <v>17</v>
      </c>
      <c r="F17" s="111">
        <f>SUM(F18+F22+F24+F26+F28)</f>
        <v>773975.51</v>
      </c>
      <c r="G17" s="111">
        <f>SUM(G18+G22+G24+G26+G28)</f>
        <v>1188898</v>
      </c>
      <c r="H17" s="112">
        <f>SUM(H18+H22+H24+H26+H28)</f>
        <v>1265300</v>
      </c>
      <c r="I17" s="112">
        <f>SUM(I18+I22+I24+I26+I28)</f>
        <v>1322480</v>
      </c>
      <c r="J17" s="112">
        <f t="shared" ref="J17" si="7">SUM(J18+J22+J24+J26+J28)</f>
        <v>1382070</v>
      </c>
    </row>
    <row r="18" spans="2:14" ht="45" x14ac:dyDescent="0.25">
      <c r="B18" s="113"/>
      <c r="C18" s="114">
        <v>63</v>
      </c>
      <c r="D18" s="114"/>
      <c r="E18" s="115" t="s">
        <v>42</v>
      </c>
      <c r="F18" s="116">
        <f>SUM(F19:F21)</f>
        <v>16276.71</v>
      </c>
      <c r="G18" s="116">
        <f>SUM(G19:G21)</f>
        <v>3198</v>
      </c>
      <c r="H18" s="117">
        <f>SUM(H19:H21)</f>
        <v>3100</v>
      </c>
      <c r="I18" s="117">
        <f>SUM(I19:I21)</f>
        <v>4000</v>
      </c>
      <c r="J18" s="117">
        <f>SUM(J19:J21)</f>
        <v>5000</v>
      </c>
    </row>
    <row r="19" spans="2:14" ht="15.75" x14ac:dyDescent="0.25">
      <c r="B19" s="118"/>
      <c r="C19" s="118"/>
      <c r="D19" s="119">
        <v>50</v>
      </c>
      <c r="E19" s="118" t="s">
        <v>44</v>
      </c>
      <c r="F19" s="120">
        <v>2621</v>
      </c>
      <c r="G19" s="120">
        <v>3198</v>
      </c>
      <c r="H19" s="121">
        <v>1550</v>
      </c>
      <c r="I19" s="121">
        <v>2000</v>
      </c>
      <c r="J19" s="121">
        <v>2500</v>
      </c>
      <c r="L19" s="158"/>
      <c r="N19" s="158"/>
    </row>
    <row r="20" spans="2:14" ht="15.75" x14ac:dyDescent="0.25">
      <c r="B20" s="118"/>
      <c r="C20" s="118"/>
      <c r="D20" s="119">
        <v>52</v>
      </c>
      <c r="E20" s="118" t="s">
        <v>44</v>
      </c>
      <c r="F20" s="120">
        <v>0</v>
      </c>
      <c r="G20" s="120">
        <v>0</v>
      </c>
      <c r="H20" s="121">
        <v>1550</v>
      </c>
      <c r="I20" s="121">
        <v>2000</v>
      </c>
      <c r="J20" s="121">
        <v>2500</v>
      </c>
      <c r="L20" s="158"/>
      <c r="N20" s="158"/>
    </row>
    <row r="21" spans="2:14" ht="15.75" x14ac:dyDescent="0.25">
      <c r="B21" s="118"/>
      <c r="C21" s="122"/>
      <c r="D21" s="119">
        <v>561</v>
      </c>
      <c r="E21" s="118" t="s">
        <v>49</v>
      </c>
      <c r="F21" s="120">
        <v>13655.71</v>
      </c>
      <c r="G21" s="120">
        <v>0</v>
      </c>
      <c r="H21" s="121">
        <v>0</v>
      </c>
      <c r="I21" s="121">
        <v>0</v>
      </c>
      <c r="J21" s="121">
        <v>0</v>
      </c>
      <c r="L21" s="53"/>
      <c r="N21" s="53"/>
    </row>
    <row r="22" spans="2:14" ht="75" x14ac:dyDescent="0.25">
      <c r="B22" s="123"/>
      <c r="C22" s="123">
        <v>65</v>
      </c>
      <c r="D22" s="124"/>
      <c r="E22" s="115" t="s">
        <v>50</v>
      </c>
      <c r="F22" s="116">
        <f>SUM(F23)</f>
        <v>113650.53</v>
      </c>
      <c r="G22" s="116">
        <f>SUM(G23)</f>
        <v>108750</v>
      </c>
      <c r="H22" s="117">
        <f>SUM(H23)</f>
        <v>136000</v>
      </c>
      <c r="I22" s="117">
        <f>SUM(I23)</f>
        <v>138680</v>
      </c>
      <c r="J22" s="117">
        <f>SUM(J23)</f>
        <v>140370</v>
      </c>
      <c r="L22" s="79"/>
      <c r="M22" s="106"/>
      <c r="N22" s="107"/>
    </row>
    <row r="23" spans="2:14" ht="30" x14ac:dyDescent="0.25">
      <c r="B23" s="118"/>
      <c r="C23" s="118"/>
      <c r="D23" s="119">
        <v>43</v>
      </c>
      <c r="E23" s="125" t="s">
        <v>45</v>
      </c>
      <c r="F23" s="120">
        <v>113650.53</v>
      </c>
      <c r="G23" s="120">
        <v>108750</v>
      </c>
      <c r="H23" s="121">
        <v>136000</v>
      </c>
      <c r="I23" s="121">
        <v>138680</v>
      </c>
      <c r="J23" s="121">
        <v>140370</v>
      </c>
      <c r="L23" s="53"/>
    </row>
    <row r="24" spans="2:14" ht="60" x14ac:dyDescent="0.25">
      <c r="B24" s="123"/>
      <c r="C24" s="123">
        <v>66</v>
      </c>
      <c r="D24" s="124"/>
      <c r="E24" s="115" t="s">
        <v>51</v>
      </c>
      <c r="F24" s="116">
        <f>SUM(F25)</f>
        <v>0</v>
      </c>
      <c r="G24" s="116">
        <f t="shared" ref="G24" si="8">SUM(G25)</f>
        <v>0</v>
      </c>
      <c r="H24" s="117">
        <f>SUM(H25)</f>
        <v>0</v>
      </c>
      <c r="I24" s="117">
        <f t="shared" ref="I24:J24" si="9">SUM(I25)</f>
        <v>0</v>
      </c>
      <c r="J24" s="117">
        <f t="shared" si="9"/>
        <v>0</v>
      </c>
      <c r="L24" s="160"/>
    </row>
    <row r="25" spans="2:14" ht="15.75" x14ac:dyDescent="0.25">
      <c r="B25" s="118"/>
      <c r="C25" s="118"/>
      <c r="D25" s="119">
        <v>31</v>
      </c>
      <c r="E25" s="125" t="s">
        <v>37</v>
      </c>
      <c r="F25" s="120">
        <v>0</v>
      </c>
      <c r="G25" s="120">
        <v>0</v>
      </c>
      <c r="H25" s="121">
        <v>0</v>
      </c>
      <c r="I25" s="121">
        <v>0</v>
      </c>
      <c r="J25" s="121">
        <v>0</v>
      </c>
      <c r="L25" s="161"/>
    </row>
    <row r="26" spans="2:14" ht="60" x14ac:dyDescent="0.25">
      <c r="B26" s="123"/>
      <c r="C26" s="123">
        <v>67</v>
      </c>
      <c r="D26" s="124"/>
      <c r="E26" s="115" t="s">
        <v>43</v>
      </c>
      <c r="F26" s="126">
        <f>SUM(F27)</f>
        <v>644048.27</v>
      </c>
      <c r="G26" s="126">
        <f>SUM(G27)</f>
        <v>1076950</v>
      </c>
      <c r="H26" s="127">
        <f>SUM(H27)</f>
        <v>1126200</v>
      </c>
      <c r="I26" s="127">
        <f t="shared" ref="I26" si="10">SUM(I27)</f>
        <v>1179800</v>
      </c>
      <c r="J26" s="127">
        <f>SUM(J27)</f>
        <v>1236700</v>
      </c>
      <c r="L26" s="160"/>
    </row>
    <row r="27" spans="2:14" ht="15.75" x14ac:dyDescent="0.25">
      <c r="B27" s="118"/>
      <c r="C27" s="118"/>
      <c r="D27" s="119">
        <v>11</v>
      </c>
      <c r="E27" s="119" t="s">
        <v>18</v>
      </c>
      <c r="F27" s="120">
        <v>644048.27</v>
      </c>
      <c r="G27" s="120">
        <v>1076950</v>
      </c>
      <c r="H27" s="121">
        <v>1126200</v>
      </c>
      <c r="I27" s="121">
        <v>1179800</v>
      </c>
      <c r="J27" s="121">
        <v>1236700</v>
      </c>
      <c r="L27" s="160"/>
    </row>
    <row r="28" spans="2:14" ht="30" x14ac:dyDescent="0.25">
      <c r="B28" s="123"/>
      <c r="C28" s="123">
        <v>68</v>
      </c>
      <c r="D28" s="124"/>
      <c r="E28" s="115" t="s">
        <v>75</v>
      </c>
      <c r="F28" s="116">
        <f>SUM(F29)</f>
        <v>0</v>
      </c>
      <c r="G28" s="116">
        <f>SUM(G29)</f>
        <v>0</v>
      </c>
      <c r="H28" s="117">
        <f>SUM(H29)</f>
        <v>0</v>
      </c>
      <c r="I28" s="117">
        <f>SUM(I29)</f>
        <v>0</v>
      </c>
      <c r="J28" s="117">
        <f>SUM(J29)</f>
        <v>0</v>
      </c>
      <c r="L28" s="160"/>
    </row>
    <row r="29" spans="2:14" ht="30.75" thickBot="1" x14ac:dyDescent="0.3">
      <c r="B29" s="128"/>
      <c r="C29" s="128"/>
      <c r="D29" s="129">
        <v>43</v>
      </c>
      <c r="E29" s="130" t="s">
        <v>45</v>
      </c>
      <c r="F29" s="131">
        <v>0</v>
      </c>
      <c r="G29" s="131">
        <v>0</v>
      </c>
      <c r="H29" s="132">
        <v>0</v>
      </c>
      <c r="I29" s="132">
        <v>0</v>
      </c>
      <c r="J29" s="132">
        <v>0</v>
      </c>
      <c r="L29" s="160"/>
    </row>
    <row r="30" spans="2:14" x14ac:dyDescent="0.25">
      <c r="L30" s="160"/>
    </row>
    <row r="31" spans="2:14" x14ac:dyDescent="0.25">
      <c r="L31" s="160"/>
    </row>
    <row r="32" spans="2:14" x14ac:dyDescent="0.25">
      <c r="L32" s="160"/>
    </row>
    <row r="33" spans="3:12" x14ac:dyDescent="0.25">
      <c r="L33" s="160"/>
    </row>
    <row r="34" spans="3:12" x14ac:dyDescent="0.25">
      <c r="L34" s="160"/>
    </row>
    <row r="35" spans="3:12" x14ac:dyDescent="0.25">
      <c r="L35" s="160"/>
    </row>
    <row r="36" spans="3:12" x14ac:dyDescent="0.25">
      <c r="L36" s="160"/>
    </row>
    <row r="37" spans="3:12" x14ac:dyDescent="0.25">
      <c r="L37" s="160"/>
    </row>
    <row r="38" spans="3:12" x14ac:dyDescent="0.25">
      <c r="L38" s="160"/>
    </row>
    <row r="39" spans="3:12" x14ac:dyDescent="0.25">
      <c r="L39" s="160"/>
    </row>
    <row r="40" spans="3:12" x14ac:dyDescent="0.25">
      <c r="L40" s="160"/>
    </row>
    <row r="41" spans="3:12" x14ac:dyDescent="0.25">
      <c r="L41" s="160"/>
    </row>
    <row r="42" spans="3:12" x14ac:dyDescent="0.25">
      <c r="L42" s="160"/>
    </row>
    <row r="43" spans="3:12" x14ac:dyDescent="0.25">
      <c r="L43" s="160"/>
    </row>
    <row r="44" spans="3:12" x14ac:dyDescent="0.25">
      <c r="C44" t="s">
        <v>74</v>
      </c>
      <c r="D44">
        <v>11</v>
      </c>
      <c r="F44" s="79">
        <f>SUM(F58+F63+F70+F74)</f>
        <v>647821.48</v>
      </c>
      <c r="G44" s="79">
        <f>SUM(G58+G63+G70+G74)</f>
        <v>1076950</v>
      </c>
      <c r="H44" s="79">
        <f>SUM(H58+H63+H70+H74)</f>
        <v>1126200</v>
      </c>
      <c r="I44" s="79">
        <f>SUM(I58+I63+I70+I74)</f>
        <v>1179800</v>
      </c>
      <c r="J44" s="79">
        <f>SUM(J58+J63+J70+J74)</f>
        <v>1236700</v>
      </c>
      <c r="L44" s="160"/>
    </row>
    <row r="45" spans="3:12" x14ac:dyDescent="0.25">
      <c r="D45" s="77">
        <v>31</v>
      </c>
      <c r="F45" s="94">
        <f>SUM(F64)</f>
        <v>0</v>
      </c>
      <c r="G45" s="94">
        <f t="shared" ref="G45:J45" si="11">SUM(G64)</f>
        <v>0</v>
      </c>
      <c r="H45" s="94">
        <f t="shared" si="11"/>
        <v>0</v>
      </c>
      <c r="I45" s="94">
        <f t="shared" si="11"/>
        <v>0</v>
      </c>
      <c r="J45" s="94">
        <f t="shared" si="11"/>
        <v>0</v>
      </c>
      <c r="L45" s="160"/>
    </row>
    <row r="46" spans="3:12" x14ac:dyDescent="0.25">
      <c r="D46" s="77">
        <v>43</v>
      </c>
      <c r="F46" s="79">
        <f>SUM(F59+F65+F71+F75)</f>
        <v>108872.57</v>
      </c>
      <c r="G46" s="79">
        <f t="shared" ref="G46:J46" si="12">SUM(G65+G71+G75)</f>
        <v>108750</v>
      </c>
      <c r="H46" s="79">
        <f>SUM(H65+H71+H75)</f>
        <v>136000</v>
      </c>
      <c r="I46" s="79">
        <f>SUM(I65+I71+I75)</f>
        <v>138680</v>
      </c>
      <c r="J46" s="79">
        <f t="shared" si="12"/>
        <v>140370</v>
      </c>
      <c r="L46" s="160"/>
    </row>
    <row r="47" spans="3:12" x14ac:dyDescent="0.25">
      <c r="D47" s="77">
        <v>521</v>
      </c>
      <c r="F47" s="94">
        <f>SUM(F67+F60)</f>
        <v>2621</v>
      </c>
      <c r="G47" s="94">
        <f t="shared" ref="G47" si="13">SUM(G67)</f>
        <v>3198</v>
      </c>
      <c r="H47" s="94">
        <v>3100</v>
      </c>
      <c r="I47" s="94">
        <f t="shared" ref="I47:J47" si="14">SUM(I66+I67)</f>
        <v>4000</v>
      </c>
      <c r="J47" s="94">
        <f t="shared" si="14"/>
        <v>5000</v>
      </c>
      <c r="L47" s="162"/>
    </row>
    <row r="48" spans="3:12" x14ac:dyDescent="0.25">
      <c r="D48" s="77">
        <v>524</v>
      </c>
      <c r="F48" s="79">
        <f>SUM(F76)</f>
        <v>0</v>
      </c>
      <c r="G48" s="79">
        <f t="shared" ref="G48:J50" si="15">SUM(G76)</f>
        <v>0</v>
      </c>
      <c r="H48" s="79">
        <f t="shared" si="15"/>
        <v>0</v>
      </c>
      <c r="I48" s="79">
        <f t="shared" si="15"/>
        <v>0</v>
      </c>
      <c r="J48" s="79">
        <f t="shared" si="15"/>
        <v>0</v>
      </c>
      <c r="L48" s="160"/>
    </row>
    <row r="49" spans="2:14" x14ac:dyDescent="0.25">
      <c r="D49" s="77">
        <v>561</v>
      </c>
      <c r="F49" s="94">
        <f>SUM(F61+F68+F77)</f>
        <v>13655.71</v>
      </c>
      <c r="G49" s="94">
        <f t="shared" ref="G49:J49" si="16">SUM(G61+G68+G77)</f>
        <v>0</v>
      </c>
      <c r="H49" s="94">
        <f>SUM(H61+H68+H77)</f>
        <v>0</v>
      </c>
      <c r="I49" s="94">
        <f t="shared" si="16"/>
        <v>0</v>
      </c>
      <c r="J49" s="94">
        <f t="shared" si="16"/>
        <v>0</v>
      </c>
      <c r="L49" s="160"/>
    </row>
    <row r="50" spans="2:14" x14ac:dyDescent="0.25">
      <c r="B50" s="70"/>
      <c r="C50" s="70"/>
      <c r="D50" s="78">
        <v>81</v>
      </c>
      <c r="E50" s="70"/>
      <c r="F50" s="95">
        <f>SUM(F78)</f>
        <v>0</v>
      </c>
      <c r="G50" s="95">
        <f t="shared" si="15"/>
        <v>0</v>
      </c>
      <c r="H50" s="95">
        <v>0</v>
      </c>
      <c r="I50" s="95">
        <f t="shared" si="15"/>
        <v>0</v>
      </c>
      <c r="J50" s="95">
        <f t="shared" si="15"/>
        <v>0</v>
      </c>
    </row>
    <row r="51" spans="2:14" x14ac:dyDescent="0.25">
      <c r="F51" s="96">
        <f>SUM(F44:F50)</f>
        <v>772970.76</v>
      </c>
      <c r="G51" s="96">
        <f>SUM(G44:G49)</f>
        <v>1188898</v>
      </c>
      <c r="H51" s="96">
        <f>SUM(H44:H49)</f>
        <v>1265300</v>
      </c>
      <c r="I51" s="96">
        <f>SUM(I44:I49)</f>
        <v>1322480</v>
      </c>
      <c r="J51" s="96">
        <f>SUM(J44:J49)</f>
        <v>1382070</v>
      </c>
    </row>
    <row r="52" spans="2:14" x14ac:dyDescent="0.25">
      <c r="G52" s="69"/>
    </row>
    <row r="53" spans="2:14" ht="15.75" x14ac:dyDescent="0.25">
      <c r="B53" s="197" t="s">
        <v>19</v>
      </c>
      <c r="C53" s="197"/>
      <c r="D53" s="197"/>
      <c r="E53" s="197"/>
      <c r="F53" s="197"/>
      <c r="G53" s="197"/>
      <c r="H53" s="197"/>
      <c r="I53" s="197"/>
      <c r="J53" s="197"/>
    </row>
    <row r="54" spans="2:14" ht="18" x14ac:dyDescent="0.25">
      <c r="B54" s="5"/>
      <c r="C54" s="5"/>
      <c r="D54" s="5"/>
      <c r="E54" s="5"/>
      <c r="F54" s="5"/>
      <c r="G54" s="64"/>
      <c r="H54" s="5"/>
      <c r="I54" s="63"/>
      <c r="J54" s="63"/>
    </row>
    <row r="55" spans="2:14" ht="31.5" x14ac:dyDescent="0.25">
      <c r="B55" s="22" t="s">
        <v>14</v>
      </c>
      <c r="C55" s="21" t="s">
        <v>15</v>
      </c>
      <c r="D55" s="21" t="s">
        <v>16</v>
      </c>
      <c r="E55" s="109" t="s">
        <v>12</v>
      </c>
      <c r="F55" s="109" t="s">
        <v>111</v>
      </c>
      <c r="G55" s="108" t="s">
        <v>112</v>
      </c>
      <c r="H55" s="108" t="s">
        <v>113</v>
      </c>
      <c r="I55" s="108" t="s">
        <v>110</v>
      </c>
      <c r="J55" s="108" t="s">
        <v>114</v>
      </c>
    </row>
    <row r="56" spans="2:14" x14ac:dyDescent="0.25">
      <c r="B56" s="49">
        <v>3</v>
      </c>
      <c r="C56" s="49"/>
      <c r="D56" s="49"/>
      <c r="E56" s="49" t="s">
        <v>20</v>
      </c>
      <c r="F56" s="83">
        <f>SUM(F57+F62+F69)</f>
        <v>763787.65</v>
      </c>
      <c r="G56" s="83">
        <f>SUM(G57+G62+G69)</f>
        <v>1184898</v>
      </c>
      <c r="H56" s="50">
        <f>SUM(H57+H62+H69)</f>
        <v>1261300</v>
      </c>
      <c r="I56" s="50">
        <f>SUM(I57+I62+I69)</f>
        <v>1317480</v>
      </c>
      <c r="J56" s="50">
        <f>SUM(J57+J62+J69)</f>
        <v>1376070</v>
      </c>
    </row>
    <row r="57" spans="2:14" x14ac:dyDescent="0.25">
      <c r="B57" s="41"/>
      <c r="C57" s="42">
        <v>31</v>
      </c>
      <c r="D57" s="42"/>
      <c r="E57" s="42" t="s">
        <v>21</v>
      </c>
      <c r="F57" s="80">
        <f>SUM(F58:F61)</f>
        <v>606118.03</v>
      </c>
      <c r="G57" s="80">
        <f>SUM(G58:G61)</f>
        <v>1028650</v>
      </c>
      <c r="H57" s="46">
        <f>SUM(H58:H61)</f>
        <v>1091200</v>
      </c>
      <c r="I57" s="46">
        <f t="shared" ref="I57:J57" si="17">SUM(I58:I61)</f>
        <v>1143800</v>
      </c>
      <c r="J57" s="46">
        <f t="shared" si="17"/>
        <v>1199700</v>
      </c>
    </row>
    <row r="58" spans="2:14" x14ac:dyDescent="0.25">
      <c r="B58" s="14"/>
      <c r="C58" s="14"/>
      <c r="D58" s="15">
        <v>11</v>
      </c>
      <c r="E58" s="15" t="s">
        <v>18</v>
      </c>
      <c r="F58" s="84">
        <v>598062.01</v>
      </c>
      <c r="G58" s="84">
        <v>1028650</v>
      </c>
      <c r="H58" s="73">
        <f>'POSEBNI DIO'!G8</f>
        <v>1091200</v>
      </c>
      <c r="I58" s="73">
        <f>'POSEBNI DIO'!H8</f>
        <v>1143800</v>
      </c>
      <c r="J58" s="73">
        <f>'POSEBNI DIO'!I8</f>
        <v>1199700</v>
      </c>
    </row>
    <row r="59" spans="2:14" x14ac:dyDescent="0.25">
      <c r="B59" s="14"/>
      <c r="C59" s="25"/>
      <c r="D59" s="15">
        <v>43</v>
      </c>
      <c r="E59" s="47" t="s">
        <v>45</v>
      </c>
      <c r="F59" s="84">
        <v>8056.02</v>
      </c>
      <c r="G59" s="84">
        <v>0</v>
      </c>
      <c r="H59" s="10">
        <v>0</v>
      </c>
      <c r="I59" s="10">
        <v>0</v>
      </c>
      <c r="J59" s="10">
        <v>0</v>
      </c>
    </row>
    <row r="60" spans="2:14" x14ac:dyDescent="0.25">
      <c r="B60" s="14"/>
      <c r="C60" s="14"/>
      <c r="D60" s="15">
        <v>52</v>
      </c>
      <c r="E60" s="15" t="s">
        <v>54</v>
      </c>
      <c r="F60" s="84">
        <v>0</v>
      </c>
      <c r="G60" s="84">
        <v>0</v>
      </c>
      <c r="H60" s="10">
        <v>0</v>
      </c>
      <c r="I60" s="10">
        <v>0</v>
      </c>
      <c r="J60" s="10">
        <v>0</v>
      </c>
    </row>
    <row r="61" spans="2:14" x14ac:dyDescent="0.25">
      <c r="B61" s="14"/>
      <c r="C61" s="14"/>
      <c r="D61" s="15">
        <v>561</v>
      </c>
      <c r="E61" s="15" t="s">
        <v>55</v>
      </c>
      <c r="F61" s="84">
        <v>0</v>
      </c>
      <c r="G61" s="84">
        <v>0</v>
      </c>
      <c r="H61" s="10">
        <v>0</v>
      </c>
      <c r="I61" s="10">
        <v>0</v>
      </c>
      <c r="J61" s="10">
        <v>0</v>
      </c>
    </row>
    <row r="62" spans="2:14" x14ac:dyDescent="0.25">
      <c r="B62" s="44"/>
      <c r="C62" s="44">
        <v>32</v>
      </c>
      <c r="D62" s="45"/>
      <c r="E62" s="44" t="s">
        <v>33</v>
      </c>
      <c r="F62" s="80">
        <f>SUM(F63:F68)</f>
        <v>156632.16</v>
      </c>
      <c r="G62" s="80">
        <f>SUM(G63:G68)</f>
        <v>155248</v>
      </c>
      <c r="H62" s="46">
        <f>SUM(H63:H68)</f>
        <v>168800</v>
      </c>
      <c r="I62" s="46">
        <f>SUM(I63:I68)</f>
        <v>173680</v>
      </c>
      <c r="J62" s="46">
        <f>SUM(J63:J68)</f>
        <v>176370</v>
      </c>
    </row>
    <row r="63" spans="2:14" x14ac:dyDescent="0.25">
      <c r="B63" s="14"/>
      <c r="C63" s="14"/>
      <c r="D63" s="15">
        <v>11</v>
      </c>
      <c r="E63" s="15" t="s">
        <v>18</v>
      </c>
      <c r="F63" s="84">
        <v>49759.47</v>
      </c>
      <c r="G63" s="84">
        <v>48300</v>
      </c>
      <c r="H63" s="10">
        <v>35000</v>
      </c>
      <c r="I63" s="10">
        <v>36000</v>
      </c>
      <c r="J63" s="10">
        <v>37000</v>
      </c>
      <c r="L63" s="159"/>
    </row>
    <row r="64" spans="2:14" x14ac:dyDescent="0.25">
      <c r="B64" s="14"/>
      <c r="C64" s="14"/>
      <c r="D64" s="15">
        <v>31</v>
      </c>
      <c r="E64" s="15" t="s">
        <v>37</v>
      </c>
      <c r="F64" s="84">
        <v>0</v>
      </c>
      <c r="G64" s="84">
        <v>0</v>
      </c>
      <c r="H64" s="10">
        <v>0</v>
      </c>
      <c r="I64" s="10">
        <v>0</v>
      </c>
      <c r="J64" s="10">
        <v>0</v>
      </c>
      <c r="L64" s="79"/>
      <c r="M64" s="106"/>
      <c r="N64" s="79"/>
    </row>
    <row r="65" spans="2:11" x14ac:dyDescent="0.25">
      <c r="B65" s="14"/>
      <c r="C65" s="25"/>
      <c r="D65" s="15">
        <v>43</v>
      </c>
      <c r="E65" s="47" t="s">
        <v>45</v>
      </c>
      <c r="F65" s="84">
        <v>99779.09</v>
      </c>
      <c r="G65" s="84">
        <v>103750</v>
      </c>
      <c r="H65" s="10">
        <v>130700</v>
      </c>
      <c r="I65" s="10">
        <v>133680</v>
      </c>
      <c r="J65" s="10">
        <v>134370</v>
      </c>
    </row>
    <row r="66" spans="2:11" x14ac:dyDescent="0.25">
      <c r="B66" s="14"/>
      <c r="C66" s="14"/>
      <c r="D66" s="15">
        <v>50</v>
      </c>
      <c r="E66" s="15" t="s">
        <v>54</v>
      </c>
      <c r="F66" s="157">
        <v>0</v>
      </c>
      <c r="G66" s="84">
        <v>0</v>
      </c>
      <c r="H66" s="165">
        <v>1550</v>
      </c>
      <c r="I66" s="10">
        <v>2000</v>
      </c>
      <c r="J66" s="10">
        <v>2500</v>
      </c>
    </row>
    <row r="67" spans="2:11" x14ac:dyDescent="0.25">
      <c r="B67" s="14"/>
      <c r="C67" s="14"/>
      <c r="D67" s="15">
        <v>52</v>
      </c>
      <c r="E67" s="15" t="s">
        <v>54</v>
      </c>
      <c r="F67" s="157">
        <v>2621</v>
      </c>
      <c r="G67" s="84">
        <v>3198</v>
      </c>
      <c r="H67" s="165">
        <v>1550</v>
      </c>
      <c r="I67" s="10">
        <v>2000</v>
      </c>
      <c r="J67" s="10">
        <v>2500</v>
      </c>
    </row>
    <row r="68" spans="2:11" x14ac:dyDescent="0.25">
      <c r="B68" s="14"/>
      <c r="C68" s="14"/>
      <c r="D68" s="15">
        <v>561</v>
      </c>
      <c r="E68" s="15" t="s">
        <v>55</v>
      </c>
      <c r="F68" s="84">
        <v>4472.6000000000004</v>
      </c>
      <c r="G68" s="84">
        <v>0</v>
      </c>
      <c r="H68" s="10">
        <v>0</v>
      </c>
      <c r="I68" s="10">
        <v>0</v>
      </c>
      <c r="J68" s="10">
        <v>0</v>
      </c>
    </row>
    <row r="69" spans="2:11" x14ac:dyDescent="0.25">
      <c r="B69" s="44"/>
      <c r="C69" s="44">
        <v>34</v>
      </c>
      <c r="D69" s="45"/>
      <c r="E69" s="44" t="s">
        <v>53</v>
      </c>
      <c r="F69" s="80">
        <f>SUM(F70:F71)</f>
        <v>1037.46</v>
      </c>
      <c r="G69" s="80">
        <f>SUM(G70:G71)</f>
        <v>1000</v>
      </c>
      <c r="H69" s="46">
        <f t="shared" ref="H69:J69" si="18">SUM(H70:H71)</f>
        <v>1300</v>
      </c>
      <c r="I69" s="46">
        <f t="shared" si="18"/>
        <v>0</v>
      </c>
      <c r="J69" s="46">
        <f t="shared" si="18"/>
        <v>0</v>
      </c>
    </row>
    <row r="70" spans="2:11" x14ac:dyDescent="0.25">
      <c r="B70" s="14"/>
      <c r="C70" s="14"/>
      <c r="D70" s="15">
        <v>11</v>
      </c>
      <c r="E70" s="15" t="s">
        <v>18</v>
      </c>
      <c r="F70" s="84">
        <v>0</v>
      </c>
      <c r="G70" s="84">
        <v>0</v>
      </c>
      <c r="H70" s="10">
        <v>0</v>
      </c>
      <c r="I70" s="10">
        <v>0</v>
      </c>
      <c r="J70" s="10">
        <v>0</v>
      </c>
    </row>
    <row r="71" spans="2:11" x14ac:dyDescent="0.25">
      <c r="B71" s="14"/>
      <c r="C71" s="25"/>
      <c r="D71" s="15">
        <v>43</v>
      </c>
      <c r="E71" s="47" t="s">
        <v>45</v>
      </c>
      <c r="F71" s="84">
        <v>1037.46</v>
      </c>
      <c r="G71" s="84">
        <v>1000</v>
      </c>
      <c r="H71" s="10">
        <v>1300</v>
      </c>
      <c r="I71" s="10">
        <v>0</v>
      </c>
      <c r="J71" s="10">
        <v>0</v>
      </c>
    </row>
    <row r="72" spans="2:11" ht="25.5" x14ac:dyDescent="0.25">
      <c r="B72" s="51">
        <v>4</v>
      </c>
      <c r="C72" s="51"/>
      <c r="D72" s="51"/>
      <c r="E72" s="52" t="s">
        <v>22</v>
      </c>
      <c r="F72" s="83">
        <f>SUM(F73)</f>
        <v>9183.11</v>
      </c>
      <c r="G72" s="83">
        <f>SUM(G73)</f>
        <v>4000</v>
      </c>
      <c r="H72" s="50">
        <f>SUM(H73)</f>
        <v>4000</v>
      </c>
      <c r="I72" s="50">
        <f t="shared" ref="I72" si="19">SUM(I73)</f>
        <v>5000</v>
      </c>
      <c r="J72" s="50">
        <f t="shared" ref="J72" si="20">SUM(J73)</f>
        <v>6000</v>
      </c>
    </row>
    <row r="73" spans="2:11" ht="36" customHeight="1" x14ac:dyDescent="0.25">
      <c r="B73" s="42"/>
      <c r="C73" s="42">
        <v>41</v>
      </c>
      <c r="D73" s="42"/>
      <c r="E73" s="48" t="s">
        <v>46</v>
      </c>
      <c r="F73" s="80">
        <f>SUM(F74:F78)</f>
        <v>9183.11</v>
      </c>
      <c r="G73" s="80">
        <f>SUM(G74:G78)</f>
        <v>4000</v>
      </c>
      <c r="H73" s="46">
        <f>SUM(H74:H77)</f>
        <v>4000</v>
      </c>
      <c r="I73" s="46">
        <f t="shared" ref="I73" si="21">SUM(I74:I75)</f>
        <v>5000</v>
      </c>
      <c r="J73" s="46">
        <f t="shared" ref="J73" si="22">SUM(J74:J75)</f>
        <v>6000</v>
      </c>
    </row>
    <row r="74" spans="2:11" x14ac:dyDescent="0.25">
      <c r="B74" s="16"/>
      <c r="C74" s="16"/>
      <c r="D74" s="15">
        <v>11</v>
      </c>
      <c r="E74" s="15" t="s">
        <v>18</v>
      </c>
      <c r="F74" s="84">
        <v>0</v>
      </c>
      <c r="G74" s="84">
        <v>0</v>
      </c>
      <c r="H74" s="10">
        <v>0</v>
      </c>
      <c r="I74" s="10"/>
      <c r="J74" s="10"/>
    </row>
    <row r="75" spans="2:11" x14ac:dyDescent="0.25">
      <c r="B75" s="14"/>
      <c r="C75" s="25"/>
      <c r="D75" s="15">
        <v>43</v>
      </c>
      <c r="E75" s="47" t="s">
        <v>45</v>
      </c>
      <c r="F75" s="84">
        <v>0</v>
      </c>
      <c r="G75" s="84">
        <v>4000</v>
      </c>
      <c r="H75" s="10">
        <v>4000</v>
      </c>
      <c r="I75" s="10">
        <v>5000</v>
      </c>
      <c r="J75" s="10">
        <v>6000</v>
      </c>
    </row>
    <row r="76" spans="2:11" x14ac:dyDescent="0.25">
      <c r="B76" s="14"/>
      <c r="C76" s="14"/>
      <c r="D76" s="15">
        <v>524</v>
      </c>
      <c r="E76" s="15" t="s">
        <v>52</v>
      </c>
      <c r="F76" s="84">
        <v>0</v>
      </c>
      <c r="G76" s="84">
        <v>0</v>
      </c>
      <c r="H76" s="10">
        <v>0</v>
      </c>
      <c r="I76" s="10">
        <v>0</v>
      </c>
      <c r="J76" s="10">
        <v>0</v>
      </c>
    </row>
    <row r="77" spans="2:11" x14ac:dyDescent="0.25">
      <c r="B77" s="14"/>
      <c r="C77" s="14"/>
      <c r="D77" s="15">
        <v>561</v>
      </c>
      <c r="E77" s="15" t="s">
        <v>55</v>
      </c>
      <c r="F77" s="84">
        <v>9183.11</v>
      </c>
      <c r="G77" s="84">
        <v>0</v>
      </c>
      <c r="H77" s="10">
        <v>0</v>
      </c>
      <c r="I77" s="10">
        <v>0</v>
      </c>
      <c r="J77" s="10">
        <v>0</v>
      </c>
    </row>
    <row r="78" spans="2:11" x14ac:dyDescent="0.25">
      <c r="B78" s="14"/>
      <c r="C78" s="14"/>
      <c r="D78" s="15">
        <v>81</v>
      </c>
      <c r="E78" s="15" t="s">
        <v>35</v>
      </c>
      <c r="F78" s="84">
        <v>0</v>
      </c>
      <c r="G78" s="84">
        <v>0</v>
      </c>
      <c r="H78" s="10">
        <v>0</v>
      </c>
      <c r="I78" s="10">
        <v>0</v>
      </c>
      <c r="J78" s="10">
        <v>0</v>
      </c>
    </row>
    <row r="79" spans="2:11" s="74" customFormat="1" ht="24" customHeight="1" x14ac:dyDescent="0.25">
      <c r="B79" s="75"/>
      <c r="C79" s="75"/>
      <c r="D79" s="75"/>
      <c r="E79" s="75" t="s">
        <v>25</v>
      </c>
      <c r="F79" s="85">
        <f>SUM(F56+F72)</f>
        <v>772970.76</v>
      </c>
      <c r="G79" s="85">
        <f>SUM(G56+G72)</f>
        <v>1188898</v>
      </c>
      <c r="H79" s="76">
        <f>SUM(H56+H72)</f>
        <v>1265300</v>
      </c>
      <c r="I79" s="76">
        <f>SUM(I56+I72)</f>
        <v>1322480</v>
      </c>
      <c r="J79" s="76">
        <f>SUM(J56+J72)</f>
        <v>1382070</v>
      </c>
      <c r="K79" s="105"/>
    </row>
    <row r="81" spans="6:10" x14ac:dyDescent="0.25">
      <c r="F81" s="79"/>
      <c r="G81" s="53"/>
      <c r="I81" s="53"/>
      <c r="J81" s="53"/>
    </row>
    <row r="83" spans="6:10" x14ac:dyDescent="0.25">
      <c r="F83" s="79"/>
    </row>
  </sheetData>
  <mergeCells count="5">
    <mergeCell ref="B6:J6"/>
    <mergeCell ref="B53:J53"/>
    <mergeCell ref="B1:J1"/>
    <mergeCell ref="B2:J2"/>
    <mergeCell ref="B4:J4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workbookViewId="0">
      <selection activeCell="D10" sqref="D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76"/>
      <c r="B1" s="176"/>
      <c r="C1" s="176"/>
      <c r="D1" s="176"/>
      <c r="E1" s="176"/>
      <c r="F1" s="176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76" t="s">
        <v>30</v>
      </c>
      <c r="B3" s="176"/>
      <c r="C3" s="176"/>
      <c r="D3" s="176"/>
      <c r="E3" s="178"/>
      <c r="F3" s="178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76" t="s">
        <v>13</v>
      </c>
      <c r="B5" s="177"/>
      <c r="C5" s="177"/>
      <c r="D5" s="177"/>
      <c r="E5" s="177"/>
      <c r="F5" s="177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76" t="s">
        <v>23</v>
      </c>
      <c r="B7" s="196"/>
      <c r="C7" s="196"/>
      <c r="D7" s="196"/>
      <c r="E7" s="196"/>
      <c r="F7" s="196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2" t="s">
        <v>24</v>
      </c>
      <c r="B9" s="4" t="s">
        <v>111</v>
      </c>
      <c r="C9" s="4" t="s">
        <v>112</v>
      </c>
      <c r="D9" s="4" t="s">
        <v>113</v>
      </c>
      <c r="E9" s="4" t="s">
        <v>110</v>
      </c>
      <c r="F9" s="4" t="s">
        <v>114</v>
      </c>
    </row>
    <row r="10" spans="1:6" x14ac:dyDescent="0.25">
      <c r="A10" s="17" t="s">
        <v>76</v>
      </c>
      <c r="B10" s="81">
        <f>' Račun prihoda i rashoda'!F14</f>
        <v>773975.51</v>
      </c>
      <c r="C10" s="81">
        <f>' Račun prihoda i rashoda'!G14</f>
        <v>1188898</v>
      </c>
      <c r="D10" s="11">
        <f>' Račun prihoda i rashoda'!H14</f>
        <v>1265300</v>
      </c>
      <c r="E10" s="11">
        <f>' Račun prihoda i rashoda'!I14</f>
        <v>1322480</v>
      </c>
      <c r="F10" s="11">
        <f>' Račun prihoda i rashoda'!J14</f>
        <v>1382070</v>
      </c>
    </row>
    <row r="11" spans="1:6" x14ac:dyDescent="0.25">
      <c r="A11" s="17"/>
      <c r="B11" s="81"/>
      <c r="C11" s="81"/>
      <c r="D11" s="11"/>
      <c r="E11" s="11"/>
      <c r="F11" s="11"/>
    </row>
    <row r="12" spans="1:6" x14ac:dyDescent="0.25">
      <c r="A12" s="17" t="s">
        <v>77</v>
      </c>
      <c r="B12" s="81">
        <v>0</v>
      </c>
      <c r="C12" s="81"/>
      <c r="D12" s="11"/>
      <c r="E12" s="11"/>
      <c r="F12" s="1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zoomScale="85" zoomScaleNormal="85" workbookViewId="0">
      <selection activeCell="I8" sqref="I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  <col min="11" max="11" width="13.28515625" customWidth="1"/>
  </cols>
  <sheetData>
    <row r="1" spans="1:9" ht="42" customHeight="1" x14ac:dyDescent="0.25">
      <c r="A1" s="176" t="s">
        <v>116</v>
      </c>
      <c r="B1" s="176"/>
      <c r="C1" s="176"/>
      <c r="D1" s="176"/>
      <c r="E1" s="176"/>
      <c r="F1" s="176"/>
      <c r="G1" s="176"/>
      <c r="H1" s="176"/>
      <c r="I1" s="17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</row>
    <row r="3" spans="1:9" ht="15.75" x14ac:dyDescent="0.25">
      <c r="A3" s="176" t="s">
        <v>30</v>
      </c>
      <c r="B3" s="176"/>
      <c r="C3" s="176"/>
      <c r="D3" s="176"/>
      <c r="E3" s="176"/>
      <c r="F3" s="176"/>
      <c r="G3" s="176"/>
      <c r="H3" s="178"/>
      <c r="I3" s="17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76" t="s">
        <v>26</v>
      </c>
      <c r="B5" s="177"/>
      <c r="C5" s="177"/>
      <c r="D5" s="177"/>
      <c r="E5" s="177"/>
      <c r="F5" s="177"/>
      <c r="G5" s="177"/>
      <c r="H5" s="177"/>
      <c r="I5" s="17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2" t="s">
        <v>14</v>
      </c>
      <c r="B7" s="21" t="s">
        <v>15</v>
      </c>
      <c r="C7" s="21" t="s">
        <v>16</v>
      </c>
      <c r="D7" s="21" t="s">
        <v>48</v>
      </c>
      <c r="E7" s="21" t="s">
        <v>111</v>
      </c>
      <c r="F7" s="22" t="s">
        <v>112</v>
      </c>
      <c r="G7" s="22" t="s">
        <v>113</v>
      </c>
      <c r="H7" s="22" t="s">
        <v>110</v>
      </c>
      <c r="I7" s="22" t="s">
        <v>114</v>
      </c>
    </row>
    <row r="8" spans="1:9" ht="25.5" x14ac:dyDescent="0.25">
      <c r="A8" s="65">
        <v>8</v>
      </c>
      <c r="B8" s="65"/>
      <c r="C8" s="65"/>
      <c r="D8" s="65" t="s">
        <v>27</v>
      </c>
      <c r="E8" s="98">
        <f>SUM(E9)</f>
        <v>0</v>
      </c>
      <c r="F8" s="98">
        <f>SUM(F9)</f>
        <v>0</v>
      </c>
      <c r="G8" s="66">
        <f t="shared" ref="G8:I9" si="0">SUM(G9)</f>
        <v>0</v>
      </c>
      <c r="H8" s="66">
        <f t="shared" si="0"/>
        <v>0</v>
      </c>
      <c r="I8" s="66">
        <f t="shared" si="0"/>
        <v>0</v>
      </c>
    </row>
    <row r="9" spans="1:9" x14ac:dyDescent="0.25">
      <c r="A9" s="13"/>
      <c r="B9" s="16">
        <v>84</v>
      </c>
      <c r="C9" s="16"/>
      <c r="D9" s="16" t="s">
        <v>34</v>
      </c>
      <c r="E9" s="84">
        <f>SUM(E10)</f>
        <v>0</v>
      </c>
      <c r="F9" s="84">
        <f>SUM(F10)</f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1:9" ht="25.5" x14ac:dyDescent="0.25">
      <c r="A10" s="14"/>
      <c r="B10" s="14"/>
      <c r="C10" s="15">
        <v>81</v>
      </c>
      <c r="D10" s="17" t="s">
        <v>35</v>
      </c>
      <c r="E10" s="84">
        <v>0</v>
      </c>
      <c r="F10" s="81"/>
      <c r="G10" s="11"/>
      <c r="H10" s="11"/>
      <c r="I10" s="11"/>
    </row>
    <row r="11" spans="1:9" ht="25.5" x14ac:dyDescent="0.25">
      <c r="A11" s="67">
        <v>5</v>
      </c>
      <c r="B11" s="67"/>
      <c r="C11" s="67"/>
      <c r="D11" s="68" t="s">
        <v>28</v>
      </c>
      <c r="E11" s="99">
        <f>SUM(E12)</f>
        <v>0</v>
      </c>
      <c r="F11" s="99">
        <f>SUM(F12)</f>
        <v>0</v>
      </c>
      <c r="G11" s="56">
        <f t="shared" ref="G11:I11" si="1">SUM(G12)</f>
        <v>0</v>
      </c>
      <c r="H11" s="56">
        <f t="shared" si="1"/>
        <v>0</v>
      </c>
      <c r="I11" s="56">
        <f t="shared" si="1"/>
        <v>0</v>
      </c>
    </row>
    <row r="12" spans="1:9" ht="25.5" x14ac:dyDescent="0.25">
      <c r="A12" s="16"/>
      <c r="B12" s="16">
        <v>54</v>
      </c>
      <c r="C12" s="16"/>
      <c r="D12" s="24" t="s">
        <v>36</v>
      </c>
      <c r="E12" s="84">
        <f>SUM(D13:E16)</f>
        <v>0</v>
      </c>
      <c r="F12" s="84">
        <f>SUM(F13:F16)</f>
        <v>0</v>
      </c>
      <c r="G12" s="10">
        <f t="shared" ref="G12:I12" si="2">SUM(G13:G14)</f>
        <v>0</v>
      </c>
      <c r="H12" s="10">
        <f t="shared" si="2"/>
        <v>0</v>
      </c>
      <c r="I12" s="10">
        <f t="shared" si="2"/>
        <v>0</v>
      </c>
    </row>
    <row r="13" spans="1:9" x14ac:dyDescent="0.25">
      <c r="A13" s="16"/>
      <c r="B13" s="16"/>
      <c r="C13" s="15">
        <v>11</v>
      </c>
      <c r="D13" s="15" t="s">
        <v>18</v>
      </c>
      <c r="E13" s="84">
        <v>0</v>
      </c>
      <c r="F13" s="84">
        <v>0</v>
      </c>
      <c r="G13" s="10">
        <v>0</v>
      </c>
      <c r="H13" s="10"/>
      <c r="I13" s="10"/>
    </row>
    <row r="14" spans="1:9" x14ac:dyDescent="0.25">
      <c r="A14" s="14"/>
      <c r="B14" s="25"/>
      <c r="C14" s="15">
        <v>43</v>
      </c>
      <c r="D14" s="47" t="s">
        <v>45</v>
      </c>
      <c r="E14" s="84">
        <v>0</v>
      </c>
      <c r="F14" s="84">
        <v>0</v>
      </c>
      <c r="G14" s="10">
        <v>0</v>
      </c>
      <c r="H14" s="10">
        <v>0</v>
      </c>
      <c r="I14" s="10">
        <v>0</v>
      </c>
    </row>
    <row r="15" spans="1:9" x14ac:dyDescent="0.25">
      <c r="A15" s="14"/>
      <c r="B15" s="14"/>
      <c r="C15" s="15">
        <v>524</v>
      </c>
      <c r="D15" s="15" t="s">
        <v>52</v>
      </c>
      <c r="E15" s="84">
        <v>0</v>
      </c>
      <c r="F15" s="84">
        <v>0</v>
      </c>
      <c r="G15" s="10">
        <v>0</v>
      </c>
      <c r="H15" s="10">
        <v>0</v>
      </c>
      <c r="I15" s="10">
        <v>0</v>
      </c>
    </row>
    <row r="16" spans="1:9" x14ac:dyDescent="0.25">
      <c r="A16" s="14"/>
      <c r="B16" s="14"/>
      <c r="C16" s="15">
        <v>81</v>
      </c>
      <c r="D16" s="15" t="s">
        <v>35</v>
      </c>
      <c r="E16" s="84">
        <v>0</v>
      </c>
      <c r="F16" s="84">
        <v>0</v>
      </c>
      <c r="G16" s="10">
        <v>0</v>
      </c>
      <c r="H16" s="10">
        <v>0</v>
      </c>
      <c r="I16" s="10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3"/>
  <sheetViews>
    <sheetView tabSelected="1" zoomScale="130" zoomScaleNormal="130" workbookViewId="0">
      <selection activeCell="G6" sqref="G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140625" customWidth="1"/>
    <col min="4" max="4" width="42.42578125" customWidth="1"/>
    <col min="5" max="5" width="16.85546875" customWidth="1"/>
    <col min="6" max="6" width="13.7109375" customWidth="1"/>
    <col min="7" max="7" width="12.85546875" customWidth="1"/>
    <col min="8" max="8" width="15.85546875" customWidth="1"/>
    <col min="9" max="9" width="17.5703125" customWidth="1"/>
    <col min="10" max="10" width="10" style="135" bestFit="1" customWidth="1"/>
    <col min="11" max="11" width="11.5703125" style="79" bestFit="1" customWidth="1"/>
    <col min="12" max="12" width="10" style="79" bestFit="1" customWidth="1"/>
    <col min="13" max="13" width="9.85546875" style="79" customWidth="1"/>
  </cols>
  <sheetData>
    <row r="1" spans="1:13" ht="42" customHeight="1" x14ac:dyDescent="0.25">
      <c r="A1" s="176" t="s">
        <v>116</v>
      </c>
      <c r="B1" s="176"/>
      <c r="C1" s="176"/>
      <c r="D1" s="176"/>
      <c r="E1" s="176"/>
      <c r="F1" s="176"/>
      <c r="G1" s="176"/>
      <c r="H1" s="176"/>
      <c r="I1" s="176"/>
    </row>
    <row r="2" spans="1:13" ht="18" customHeight="1" x14ac:dyDescent="0.25">
      <c r="A2" s="176" t="s">
        <v>29</v>
      </c>
      <c r="B2" s="177"/>
      <c r="C2" s="177"/>
      <c r="D2" s="177"/>
      <c r="E2" s="177"/>
      <c r="F2" s="177"/>
      <c r="G2" s="177"/>
      <c r="H2" s="177"/>
      <c r="I2" s="177"/>
    </row>
    <row r="3" spans="1:13" ht="25.5" x14ac:dyDescent="0.25">
      <c r="A3" s="198" t="s">
        <v>31</v>
      </c>
      <c r="B3" s="199"/>
      <c r="C3" s="200"/>
      <c r="D3" s="21" t="s">
        <v>32</v>
      </c>
      <c r="E3" s="21" t="s">
        <v>111</v>
      </c>
      <c r="F3" s="22" t="s">
        <v>112</v>
      </c>
      <c r="G3" s="22" t="s">
        <v>113</v>
      </c>
      <c r="H3" s="22" t="s">
        <v>110</v>
      </c>
      <c r="I3" s="22" t="s">
        <v>114</v>
      </c>
    </row>
    <row r="4" spans="1:13" x14ac:dyDescent="0.25">
      <c r="A4" s="216" t="s">
        <v>117</v>
      </c>
      <c r="B4" s="217"/>
      <c r="C4" s="218"/>
      <c r="D4" s="27" t="s">
        <v>56</v>
      </c>
      <c r="E4" s="81">
        <f>SUM(E5+E56+E74+E68+E81)</f>
        <v>772970.76</v>
      </c>
      <c r="F4" s="81">
        <f>SUM(F5+F56+F74+F68+F81)</f>
        <v>2265848</v>
      </c>
      <c r="G4" s="170">
        <f>SUM(G5+G56+G74+G68+G81)</f>
        <v>1265300</v>
      </c>
      <c r="H4" s="170">
        <f>SUM(H5+H56+H74+H68+H81)</f>
        <v>1322480</v>
      </c>
      <c r="I4" s="170">
        <f>SUM(I5+I56+I74+I68+I81)</f>
        <v>1382070</v>
      </c>
    </row>
    <row r="5" spans="1:13" ht="25.5" x14ac:dyDescent="0.25">
      <c r="A5" s="204" t="s">
        <v>57</v>
      </c>
      <c r="B5" s="205"/>
      <c r="C5" s="206"/>
      <c r="D5" s="59" t="s">
        <v>58</v>
      </c>
      <c r="E5" s="100">
        <f>SUM(E6+E15+E19+E52)</f>
        <v>753818.94</v>
      </c>
      <c r="F5" s="100">
        <f>SUM(F6+F15+F19+F52)</f>
        <v>1182700</v>
      </c>
      <c r="G5" s="100">
        <f>SUM(G6+G15+G19+G52)</f>
        <v>1259200</v>
      </c>
      <c r="H5" s="100">
        <f>SUM(H6+H15+H19+H52)</f>
        <v>1314480</v>
      </c>
      <c r="I5" s="100">
        <f>SUM(I6+I15+I19+I52)</f>
        <v>1372070</v>
      </c>
    </row>
    <row r="6" spans="1:13" x14ac:dyDescent="0.25">
      <c r="A6" s="213" t="s">
        <v>59</v>
      </c>
      <c r="B6" s="214"/>
      <c r="C6" s="215"/>
      <c r="D6" s="55" t="s">
        <v>18</v>
      </c>
      <c r="E6" s="101">
        <f>SUM(E7)</f>
        <v>647712.16</v>
      </c>
      <c r="F6" s="101">
        <f>SUM(F7)</f>
        <v>1076950</v>
      </c>
      <c r="G6" s="101">
        <f>SUM(G7)</f>
        <v>1126200</v>
      </c>
      <c r="H6" s="101">
        <f>SUM(H7)</f>
        <v>1179800</v>
      </c>
      <c r="I6" s="101">
        <f>SUM(I7)</f>
        <v>1236700</v>
      </c>
    </row>
    <row r="7" spans="1:13" s="149" customFormat="1" ht="12" x14ac:dyDescent="0.2">
      <c r="A7" s="219">
        <v>3</v>
      </c>
      <c r="B7" s="220"/>
      <c r="C7" s="221"/>
      <c r="D7" s="150" t="s">
        <v>20</v>
      </c>
      <c r="E7" s="151">
        <f>SUM(E8+E12)</f>
        <v>647712.16</v>
      </c>
      <c r="F7" s="151">
        <f>SUM(F8+F12)</f>
        <v>1076950</v>
      </c>
      <c r="G7" s="171">
        <f>SUM(G8+G12)</f>
        <v>1126200</v>
      </c>
      <c r="H7" s="171">
        <f>SUM(H8+H12)</f>
        <v>1179800</v>
      </c>
      <c r="I7" s="171">
        <f t="shared" ref="I7" si="0">SUM(I8+I12)</f>
        <v>1236700</v>
      </c>
      <c r="J7" s="147"/>
      <c r="K7" s="148"/>
      <c r="L7" s="148"/>
      <c r="M7" s="148"/>
    </row>
    <row r="8" spans="1:13" s="149" customFormat="1" ht="12" x14ac:dyDescent="0.2">
      <c r="A8" s="222">
        <v>31</v>
      </c>
      <c r="B8" s="223"/>
      <c r="C8" s="224"/>
      <c r="D8" s="133" t="s">
        <v>21</v>
      </c>
      <c r="E8" s="152">
        <f>SUM(E9:E11)</f>
        <v>597952.68999999994</v>
      </c>
      <c r="F8" s="152">
        <v>1028650</v>
      </c>
      <c r="G8" s="172">
        <f>SUM(G9:G11)</f>
        <v>1091200</v>
      </c>
      <c r="H8" s="172">
        <f>SUM(H9:H11)</f>
        <v>1143800</v>
      </c>
      <c r="I8" s="172">
        <f>SUM(I9:I11)</f>
        <v>1199700</v>
      </c>
      <c r="J8" s="147"/>
      <c r="K8" s="148"/>
      <c r="L8" s="148"/>
      <c r="M8" s="148"/>
    </row>
    <row r="9" spans="1:13" s="146" customFormat="1" ht="14.45" customHeight="1" x14ac:dyDescent="0.2">
      <c r="A9" s="140">
        <v>3111</v>
      </c>
      <c r="B9" s="141"/>
      <c r="C9" s="142"/>
      <c r="D9" s="143" t="s">
        <v>105</v>
      </c>
      <c r="E9" s="138">
        <v>491834.8</v>
      </c>
      <c r="F9" s="137">
        <v>855500</v>
      </c>
      <c r="G9" s="137">
        <v>898000</v>
      </c>
      <c r="H9" s="137">
        <v>943000</v>
      </c>
      <c r="I9" s="139">
        <v>991000</v>
      </c>
      <c r="J9" s="144"/>
      <c r="K9" s="145"/>
      <c r="L9" s="145"/>
      <c r="M9" s="145"/>
    </row>
    <row r="10" spans="1:13" s="146" customFormat="1" ht="14.45" customHeight="1" x14ac:dyDescent="0.2">
      <c r="A10" s="140">
        <v>3121</v>
      </c>
      <c r="B10" s="141"/>
      <c r="C10" s="142"/>
      <c r="D10" s="143" t="s">
        <v>106</v>
      </c>
      <c r="E10" s="138">
        <v>24965.25</v>
      </c>
      <c r="F10" s="137">
        <v>22000</v>
      </c>
      <c r="G10" s="137">
        <v>45000</v>
      </c>
      <c r="H10" s="137">
        <v>45300</v>
      </c>
      <c r="I10" s="139">
        <v>45400</v>
      </c>
      <c r="J10" s="144"/>
      <c r="K10" s="145"/>
      <c r="L10" s="145"/>
      <c r="M10" s="145"/>
    </row>
    <row r="11" spans="1:13" s="146" customFormat="1" ht="13.15" customHeight="1" x14ac:dyDescent="0.2">
      <c r="A11" s="140">
        <v>3132</v>
      </c>
      <c r="B11" s="141"/>
      <c r="C11" s="142"/>
      <c r="D11" s="143" t="s">
        <v>107</v>
      </c>
      <c r="E11" s="138">
        <v>81152.639999999999</v>
      </c>
      <c r="F11" s="137">
        <v>151150</v>
      </c>
      <c r="G11" s="137">
        <v>148200</v>
      </c>
      <c r="H11" s="137">
        <v>155500</v>
      </c>
      <c r="I11" s="139">
        <v>163300</v>
      </c>
      <c r="J11" s="144"/>
      <c r="K11" s="145"/>
      <c r="L11" s="145"/>
      <c r="M11" s="145"/>
    </row>
    <row r="12" spans="1:13" x14ac:dyDescent="0.25">
      <c r="A12" s="201">
        <v>32</v>
      </c>
      <c r="B12" s="202"/>
      <c r="C12" s="203"/>
      <c r="D12" s="26" t="s">
        <v>33</v>
      </c>
      <c r="E12" s="136">
        <f>SUM(E13:E14)</f>
        <v>49759.47</v>
      </c>
      <c r="F12" s="136">
        <f>SUM(F13:F14)</f>
        <v>48300</v>
      </c>
      <c r="G12" s="173">
        <f>SUM(G13:G14)</f>
        <v>35000</v>
      </c>
      <c r="H12" s="173">
        <f t="shared" ref="H12:I12" si="1">SUM(H13:H14)</f>
        <v>36000</v>
      </c>
      <c r="I12" s="173">
        <f t="shared" si="1"/>
        <v>37000</v>
      </c>
    </row>
    <row r="13" spans="1:13" s="146" customFormat="1" ht="11.25" x14ac:dyDescent="0.2">
      <c r="A13" s="140">
        <v>3212</v>
      </c>
      <c r="B13" s="141"/>
      <c r="C13" s="142"/>
      <c r="D13" s="143" t="s">
        <v>108</v>
      </c>
      <c r="E13" s="138">
        <v>33580.300000000003</v>
      </c>
      <c r="F13" s="137">
        <v>35000</v>
      </c>
      <c r="G13" s="137">
        <v>35000</v>
      </c>
      <c r="H13" s="137">
        <v>36000</v>
      </c>
      <c r="I13" s="139">
        <v>37000</v>
      </c>
      <c r="J13" s="144"/>
      <c r="K13" s="145"/>
      <c r="L13" s="145"/>
      <c r="M13" s="145"/>
    </row>
    <row r="14" spans="1:13" s="146" customFormat="1" ht="11.25" x14ac:dyDescent="0.2">
      <c r="A14" s="140">
        <v>3222</v>
      </c>
      <c r="B14" s="141"/>
      <c r="C14" s="142"/>
      <c r="D14" s="143" t="s">
        <v>88</v>
      </c>
      <c r="E14" s="138">
        <v>16179.17</v>
      </c>
      <c r="F14" s="137">
        <v>13300</v>
      </c>
      <c r="G14" s="137">
        <v>0</v>
      </c>
      <c r="H14" s="137">
        <v>0</v>
      </c>
      <c r="I14" s="139">
        <v>0</v>
      </c>
      <c r="J14" s="144"/>
      <c r="K14" s="145"/>
      <c r="L14" s="145"/>
      <c r="M14" s="145"/>
    </row>
    <row r="15" spans="1:13" x14ac:dyDescent="0.25">
      <c r="A15" s="213" t="s">
        <v>60</v>
      </c>
      <c r="B15" s="214"/>
      <c r="C15" s="215"/>
      <c r="D15" s="55" t="s">
        <v>37</v>
      </c>
      <c r="E15" s="101">
        <f t="shared" ref="E15:G17" si="2">SUM(E16)</f>
        <v>0</v>
      </c>
      <c r="F15" s="101">
        <f t="shared" si="2"/>
        <v>0</v>
      </c>
      <c r="G15" s="101">
        <f>SUM(G16)</f>
        <v>0</v>
      </c>
      <c r="H15" s="101">
        <f t="shared" ref="H15:I15" si="3">SUM(H16)</f>
        <v>0</v>
      </c>
      <c r="I15" s="101">
        <f t="shared" si="3"/>
        <v>0</v>
      </c>
    </row>
    <row r="16" spans="1:13" x14ac:dyDescent="0.25">
      <c r="A16" s="210">
        <v>3</v>
      </c>
      <c r="B16" s="211"/>
      <c r="C16" s="212"/>
      <c r="D16" s="54" t="s">
        <v>20</v>
      </c>
      <c r="E16" s="82">
        <f>SUM(E17)</f>
        <v>0</v>
      </c>
      <c r="F16" s="82">
        <f>SUM(F17)</f>
        <v>0</v>
      </c>
      <c r="G16" s="82">
        <f t="shared" si="2"/>
        <v>0</v>
      </c>
      <c r="H16" s="82">
        <f t="shared" ref="H16:I17" si="4">SUM(H17)</f>
        <v>0</v>
      </c>
      <c r="I16" s="82">
        <f t="shared" si="4"/>
        <v>0</v>
      </c>
    </row>
    <row r="17" spans="1:13" x14ac:dyDescent="0.25">
      <c r="A17" s="201">
        <v>32</v>
      </c>
      <c r="B17" s="202"/>
      <c r="C17" s="203"/>
      <c r="D17" s="26" t="s">
        <v>33</v>
      </c>
      <c r="E17" s="81">
        <f>SUM(E18)</f>
        <v>0</v>
      </c>
      <c r="F17" s="81">
        <f>SUM(F18)</f>
        <v>0</v>
      </c>
      <c r="G17" s="81">
        <f t="shared" si="2"/>
        <v>0</v>
      </c>
      <c r="H17" s="81">
        <f t="shared" si="4"/>
        <v>0</v>
      </c>
      <c r="I17" s="81">
        <f t="shared" si="4"/>
        <v>0</v>
      </c>
    </row>
    <row r="18" spans="1:13" s="146" customFormat="1" ht="11.25" x14ac:dyDescent="0.2">
      <c r="A18" s="140">
        <v>3223</v>
      </c>
      <c r="B18" s="141"/>
      <c r="C18" s="142"/>
      <c r="D18" s="143" t="s">
        <v>89</v>
      </c>
      <c r="E18" s="138">
        <v>0</v>
      </c>
      <c r="F18" s="137">
        <v>0</v>
      </c>
      <c r="G18" s="137">
        <v>0</v>
      </c>
      <c r="H18" s="137">
        <v>0</v>
      </c>
      <c r="I18" s="139">
        <v>0</v>
      </c>
      <c r="J18" s="144"/>
      <c r="K18" s="145"/>
      <c r="L18" s="145"/>
      <c r="M18" s="145"/>
    </row>
    <row r="19" spans="1:13" x14ac:dyDescent="0.25">
      <c r="A19" s="213" t="s">
        <v>61</v>
      </c>
      <c r="B19" s="214"/>
      <c r="C19" s="215"/>
      <c r="D19" s="55" t="s">
        <v>62</v>
      </c>
      <c r="E19" s="101">
        <f>SUM(E20+E48)</f>
        <v>105773.17</v>
      </c>
      <c r="F19" s="101">
        <f>SUM(F20+F48)</f>
        <v>105750</v>
      </c>
      <c r="G19" s="101">
        <f>SUM(G20+G48)</f>
        <v>133000</v>
      </c>
      <c r="H19" s="101">
        <f>SUM(H20+H48)</f>
        <v>134680</v>
      </c>
      <c r="I19" s="101">
        <f>SUM(I20+I48)</f>
        <v>135370</v>
      </c>
      <c r="K19" s="164"/>
    </row>
    <row r="20" spans="1:13" x14ac:dyDescent="0.25">
      <c r="A20" s="210">
        <v>3</v>
      </c>
      <c r="B20" s="211"/>
      <c r="C20" s="212"/>
      <c r="D20" s="54" t="s">
        <v>20</v>
      </c>
      <c r="E20" s="82">
        <f>SUM(E21+E22+E46)</f>
        <v>105773.17</v>
      </c>
      <c r="F20" s="82">
        <f>SUM(F22+F46)</f>
        <v>101750</v>
      </c>
      <c r="G20" s="82">
        <f>SUM(G22+G46)</f>
        <v>129000</v>
      </c>
      <c r="H20" s="82">
        <f>SUM(H22+H46)</f>
        <v>129680</v>
      </c>
      <c r="I20" s="82">
        <f>SUM(I22+I46)</f>
        <v>129370</v>
      </c>
      <c r="K20" s="164"/>
    </row>
    <row r="21" spans="1:13" x14ac:dyDescent="0.25">
      <c r="A21" s="201">
        <v>31</v>
      </c>
      <c r="B21" s="202"/>
      <c r="C21" s="203"/>
      <c r="D21" s="26" t="s">
        <v>21</v>
      </c>
      <c r="E21" s="102">
        <v>7618.64</v>
      </c>
      <c r="F21" s="81">
        <v>0</v>
      </c>
      <c r="G21" s="81">
        <v>0</v>
      </c>
      <c r="H21" s="81">
        <v>0</v>
      </c>
      <c r="I21" s="134">
        <v>0</v>
      </c>
      <c r="K21" s="164"/>
    </row>
    <row r="22" spans="1:13" x14ac:dyDescent="0.25">
      <c r="A22" s="201">
        <v>32</v>
      </c>
      <c r="B22" s="202"/>
      <c r="C22" s="203"/>
      <c r="D22" s="26" t="s">
        <v>33</v>
      </c>
      <c r="E22" s="81">
        <f>SUM(E23:E45)</f>
        <v>97117.07</v>
      </c>
      <c r="F22" s="81">
        <f>SUM(F23:F45)</f>
        <v>100750</v>
      </c>
      <c r="G22" s="170">
        <f>SUM(G23:G45)</f>
        <v>127700</v>
      </c>
      <c r="H22" s="170">
        <f>SUM(H23:H45)</f>
        <v>129680</v>
      </c>
      <c r="I22" s="170">
        <f>SUM(I23:I45)</f>
        <v>129370</v>
      </c>
      <c r="K22" s="164"/>
    </row>
    <row r="23" spans="1:13" s="146" customFormat="1" x14ac:dyDescent="0.25">
      <c r="A23" s="140">
        <v>3211</v>
      </c>
      <c r="B23" s="141"/>
      <c r="C23" s="142"/>
      <c r="D23" s="143" t="s">
        <v>84</v>
      </c>
      <c r="E23" s="138">
        <v>891.4</v>
      </c>
      <c r="F23" s="137">
        <v>500</v>
      </c>
      <c r="G23" s="137">
        <v>1000</v>
      </c>
      <c r="H23" s="137">
        <v>1200</v>
      </c>
      <c r="I23" s="139">
        <v>1100</v>
      </c>
      <c r="J23" s="144"/>
      <c r="K23" s="164"/>
      <c r="L23" s="145"/>
      <c r="M23" s="145"/>
    </row>
    <row r="24" spans="1:13" s="146" customFormat="1" x14ac:dyDescent="0.25">
      <c r="A24" s="140">
        <v>3212</v>
      </c>
      <c r="B24" s="141"/>
      <c r="C24" s="142"/>
      <c r="D24" s="143" t="s">
        <v>109</v>
      </c>
      <c r="E24" s="138">
        <v>0</v>
      </c>
      <c r="F24" s="137">
        <v>0</v>
      </c>
      <c r="G24" s="137">
        <v>0</v>
      </c>
      <c r="H24" s="137">
        <v>0</v>
      </c>
      <c r="I24" s="139">
        <v>0</v>
      </c>
      <c r="J24" s="144"/>
      <c r="K24" s="164"/>
      <c r="L24" s="145"/>
      <c r="M24" s="145"/>
    </row>
    <row r="25" spans="1:13" s="146" customFormat="1" x14ac:dyDescent="0.25">
      <c r="A25" s="140">
        <v>3213</v>
      </c>
      <c r="B25" s="141"/>
      <c r="C25" s="142"/>
      <c r="D25" s="143" t="s">
        <v>85</v>
      </c>
      <c r="E25" s="138">
        <v>445</v>
      </c>
      <c r="F25" s="137">
        <v>900</v>
      </c>
      <c r="G25" s="137">
        <v>1980</v>
      </c>
      <c r="H25" s="137">
        <v>200</v>
      </c>
      <c r="I25" s="139">
        <v>200</v>
      </c>
      <c r="J25" s="144"/>
      <c r="K25" s="164"/>
      <c r="L25" s="145"/>
      <c r="M25" s="145"/>
    </row>
    <row r="26" spans="1:13" s="146" customFormat="1" x14ac:dyDescent="0.25">
      <c r="A26" s="140">
        <v>3214</v>
      </c>
      <c r="B26" s="141"/>
      <c r="C26" s="142"/>
      <c r="D26" s="143" t="s">
        <v>86</v>
      </c>
      <c r="E26" s="138">
        <v>220.7</v>
      </c>
      <c r="F26" s="137">
        <v>100</v>
      </c>
      <c r="G26" s="137">
        <v>520</v>
      </c>
      <c r="H26" s="137">
        <v>550</v>
      </c>
      <c r="I26" s="139">
        <v>550</v>
      </c>
      <c r="J26" s="144"/>
      <c r="K26" s="164"/>
      <c r="L26" s="145"/>
      <c r="M26" s="145"/>
    </row>
    <row r="27" spans="1:13" s="146" customFormat="1" x14ac:dyDescent="0.25">
      <c r="A27" s="140">
        <v>3221</v>
      </c>
      <c r="B27" s="141"/>
      <c r="C27" s="142"/>
      <c r="D27" s="143" t="s">
        <v>87</v>
      </c>
      <c r="E27" s="138">
        <v>19492.03</v>
      </c>
      <c r="F27" s="137">
        <v>17200</v>
      </c>
      <c r="G27" s="138">
        <v>18100</v>
      </c>
      <c r="H27" s="166">
        <v>24600</v>
      </c>
      <c r="I27" s="167">
        <v>22200</v>
      </c>
      <c r="J27" s="144"/>
      <c r="K27" s="164"/>
      <c r="L27" s="145"/>
      <c r="M27" s="145"/>
    </row>
    <row r="28" spans="1:13" s="146" customFormat="1" x14ac:dyDescent="0.25">
      <c r="A28" s="140">
        <v>3222</v>
      </c>
      <c r="B28" s="141"/>
      <c r="C28" s="142"/>
      <c r="D28" s="143" t="s">
        <v>88</v>
      </c>
      <c r="E28" s="138">
        <v>33420.949999999997</v>
      </c>
      <c r="F28" s="137">
        <v>29000</v>
      </c>
      <c r="G28" s="137">
        <v>51000</v>
      </c>
      <c r="H28" s="137">
        <v>52800</v>
      </c>
      <c r="I28" s="139">
        <v>51300</v>
      </c>
      <c r="J28" s="144"/>
      <c r="K28" s="164"/>
      <c r="L28" s="145"/>
      <c r="M28" s="145"/>
    </row>
    <row r="29" spans="1:13" s="146" customFormat="1" ht="11.25" x14ac:dyDescent="0.2">
      <c r="A29" s="140">
        <v>3223</v>
      </c>
      <c r="B29" s="141"/>
      <c r="C29" s="142"/>
      <c r="D29" s="143" t="s">
        <v>89</v>
      </c>
      <c r="E29" s="138">
        <v>13474.19</v>
      </c>
      <c r="F29" s="137">
        <v>10500</v>
      </c>
      <c r="G29" s="137">
        <v>14200</v>
      </c>
      <c r="H29" s="137">
        <v>14350</v>
      </c>
      <c r="I29" s="139">
        <v>14500</v>
      </c>
      <c r="J29" s="144"/>
      <c r="K29" s="163"/>
      <c r="L29" s="145"/>
      <c r="M29" s="145"/>
    </row>
    <row r="30" spans="1:13" s="146" customFormat="1" ht="11.25" x14ac:dyDescent="0.2">
      <c r="A30" s="140">
        <v>3224</v>
      </c>
      <c r="B30" s="141"/>
      <c r="C30" s="142"/>
      <c r="D30" s="143" t="s">
        <v>90</v>
      </c>
      <c r="E30" s="138">
        <v>409.93</v>
      </c>
      <c r="F30" s="137">
        <v>500</v>
      </c>
      <c r="G30" s="137">
        <v>2000</v>
      </c>
      <c r="H30" s="137">
        <v>200</v>
      </c>
      <c r="I30" s="139">
        <v>2000</v>
      </c>
      <c r="J30" s="144"/>
      <c r="K30" s="145"/>
      <c r="L30" s="145"/>
      <c r="M30" s="145"/>
    </row>
    <row r="31" spans="1:13" s="146" customFormat="1" ht="11.25" x14ac:dyDescent="0.2">
      <c r="A31" s="140">
        <v>3225</v>
      </c>
      <c r="B31" s="141"/>
      <c r="C31" s="142"/>
      <c r="D31" s="143" t="s">
        <v>91</v>
      </c>
      <c r="E31" s="138">
        <v>812.2</v>
      </c>
      <c r="F31" s="137">
        <v>1000</v>
      </c>
      <c r="G31" s="137">
        <v>1200</v>
      </c>
      <c r="H31" s="137">
        <v>1200</v>
      </c>
      <c r="I31" s="139">
        <v>1200</v>
      </c>
      <c r="J31" s="144"/>
      <c r="K31" s="145"/>
      <c r="L31" s="145"/>
      <c r="M31" s="145"/>
    </row>
    <row r="32" spans="1:13" s="146" customFormat="1" ht="11.25" x14ac:dyDescent="0.2">
      <c r="A32" s="140">
        <v>3227</v>
      </c>
      <c r="B32" s="141"/>
      <c r="C32" s="142"/>
      <c r="D32" s="143" t="s">
        <v>92</v>
      </c>
      <c r="E32" s="138">
        <v>1558.4</v>
      </c>
      <c r="F32" s="137">
        <v>1500</v>
      </c>
      <c r="G32" s="137">
        <v>700</v>
      </c>
      <c r="H32" s="137">
        <v>750</v>
      </c>
      <c r="I32" s="139">
        <v>750</v>
      </c>
      <c r="J32" s="144"/>
      <c r="K32" s="145"/>
      <c r="L32" s="145"/>
      <c r="M32" s="145"/>
    </row>
    <row r="33" spans="1:13" s="146" customFormat="1" ht="11.25" x14ac:dyDescent="0.2">
      <c r="A33" s="140">
        <v>3231</v>
      </c>
      <c r="B33" s="141"/>
      <c r="C33" s="142"/>
      <c r="D33" s="143" t="s">
        <v>93</v>
      </c>
      <c r="E33" s="138">
        <v>1943.23</v>
      </c>
      <c r="F33" s="137">
        <v>1700</v>
      </c>
      <c r="G33" s="137">
        <v>2700</v>
      </c>
      <c r="H33" s="137">
        <v>1900</v>
      </c>
      <c r="I33" s="139">
        <v>1900</v>
      </c>
      <c r="J33" s="144"/>
      <c r="K33" s="145"/>
      <c r="L33" s="145"/>
      <c r="M33" s="145"/>
    </row>
    <row r="34" spans="1:13" s="146" customFormat="1" ht="11.25" x14ac:dyDescent="0.2">
      <c r="A34" s="140">
        <v>3232</v>
      </c>
      <c r="B34" s="141"/>
      <c r="C34" s="142"/>
      <c r="D34" s="143" t="s">
        <v>94</v>
      </c>
      <c r="E34" s="138">
        <v>7643.08</v>
      </c>
      <c r="F34" s="137">
        <v>9900</v>
      </c>
      <c r="G34" s="137">
        <v>11430</v>
      </c>
      <c r="H34" s="137">
        <v>12050</v>
      </c>
      <c r="I34" s="139">
        <v>12110</v>
      </c>
      <c r="J34" s="144"/>
      <c r="K34" s="145"/>
      <c r="L34" s="145"/>
      <c r="M34" s="145"/>
    </row>
    <row r="35" spans="1:13" s="146" customFormat="1" ht="11.25" x14ac:dyDescent="0.2">
      <c r="A35" s="140">
        <v>3233</v>
      </c>
      <c r="B35" s="141"/>
      <c r="C35" s="142"/>
      <c r="D35" s="143" t="s">
        <v>95</v>
      </c>
      <c r="E35" s="138">
        <v>897.5</v>
      </c>
      <c r="F35" s="137">
        <v>1000</v>
      </c>
      <c r="G35" s="137">
        <v>500</v>
      </c>
      <c r="H35" s="137">
        <v>500</v>
      </c>
      <c r="I35" s="139">
        <v>500</v>
      </c>
      <c r="J35" s="144"/>
      <c r="K35" s="145"/>
      <c r="L35" s="145"/>
      <c r="M35" s="145"/>
    </row>
    <row r="36" spans="1:13" s="146" customFormat="1" ht="11.25" x14ac:dyDescent="0.2">
      <c r="A36" s="140">
        <v>3234</v>
      </c>
      <c r="B36" s="141"/>
      <c r="C36" s="142"/>
      <c r="D36" s="143" t="s">
        <v>96</v>
      </c>
      <c r="E36" s="138">
        <v>5038.59</v>
      </c>
      <c r="F36" s="137">
        <v>4400</v>
      </c>
      <c r="G36" s="137">
        <v>5000</v>
      </c>
      <c r="H36" s="137">
        <v>5000</v>
      </c>
      <c r="I36" s="139">
        <v>5900</v>
      </c>
      <c r="J36" s="144"/>
      <c r="K36" s="145"/>
      <c r="L36" s="145"/>
      <c r="M36" s="145"/>
    </row>
    <row r="37" spans="1:13" s="146" customFormat="1" ht="11.25" x14ac:dyDescent="0.2">
      <c r="A37" s="140">
        <v>3236</v>
      </c>
      <c r="B37" s="141"/>
      <c r="C37" s="142"/>
      <c r="D37" s="143" t="s">
        <v>97</v>
      </c>
      <c r="E37" s="138">
        <v>2090.5100000000002</v>
      </c>
      <c r="F37" s="137">
        <v>10900</v>
      </c>
      <c r="G37" s="137">
        <v>1170</v>
      </c>
      <c r="H37" s="137">
        <v>1170</v>
      </c>
      <c r="I37" s="139">
        <v>1250</v>
      </c>
      <c r="J37" s="144"/>
      <c r="K37" s="145"/>
      <c r="L37" s="145"/>
      <c r="M37" s="145"/>
    </row>
    <row r="38" spans="1:13" s="146" customFormat="1" ht="11.25" x14ac:dyDescent="0.2">
      <c r="A38" s="140">
        <v>3237</v>
      </c>
      <c r="B38" s="141"/>
      <c r="C38" s="142"/>
      <c r="D38" s="143" t="s">
        <v>98</v>
      </c>
      <c r="E38" s="138">
        <v>875</v>
      </c>
      <c r="F38" s="137">
        <v>2600</v>
      </c>
      <c r="G38" s="137">
        <v>3500</v>
      </c>
      <c r="H38" s="137">
        <v>360</v>
      </c>
      <c r="I38" s="139">
        <v>400</v>
      </c>
      <c r="J38" s="144"/>
      <c r="K38" s="145"/>
      <c r="L38" s="145"/>
      <c r="M38" s="145"/>
    </row>
    <row r="39" spans="1:13" s="146" customFormat="1" ht="11.25" x14ac:dyDescent="0.2">
      <c r="A39" s="140">
        <v>3238</v>
      </c>
      <c r="B39" s="141"/>
      <c r="C39" s="142"/>
      <c r="D39" s="143" t="s">
        <v>99</v>
      </c>
      <c r="E39" s="138">
        <v>2112.02</v>
      </c>
      <c r="F39" s="137">
        <v>1700</v>
      </c>
      <c r="G39" s="137">
        <v>6700</v>
      </c>
      <c r="H39" s="137">
        <v>6700</v>
      </c>
      <c r="I39" s="139">
        <v>6750</v>
      </c>
      <c r="J39" s="144"/>
      <c r="K39" s="145"/>
      <c r="L39" s="145"/>
      <c r="M39" s="145"/>
    </row>
    <row r="40" spans="1:13" ht="25.5" x14ac:dyDescent="0.25">
      <c r="A40" s="198" t="s">
        <v>31</v>
      </c>
      <c r="B40" s="199"/>
      <c r="C40" s="200"/>
      <c r="D40" s="21" t="s">
        <v>32</v>
      </c>
      <c r="E40" s="21" t="s">
        <v>111</v>
      </c>
      <c r="F40" s="22" t="s">
        <v>112</v>
      </c>
      <c r="G40" s="22" t="s">
        <v>113</v>
      </c>
      <c r="H40" s="22" t="s">
        <v>110</v>
      </c>
      <c r="I40" s="22" t="s">
        <v>114</v>
      </c>
    </row>
    <row r="41" spans="1:13" s="146" customFormat="1" ht="11.25" x14ac:dyDescent="0.2">
      <c r="A41" s="140">
        <v>3239</v>
      </c>
      <c r="B41" s="141"/>
      <c r="C41" s="142"/>
      <c r="D41" s="143" t="s">
        <v>100</v>
      </c>
      <c r="E41" s="138">
        <v>1167.67</v>
      </c>
      <c r="F41" s="137">
        <v>1500</v>
      </c>
      <c r="G41" s="137">
        <v>1200</v>
      </c>
      <c r="H41" s="137">
        <v>1200</v>
      </c>
      <c r="I41" s="139">
        <v>1200</v>
      </c>
      <c r="J41" s="144"/>
      <c r="K41" s="145"/>
      <c r="L41" s="145"/>
      <c r="M41" s="145"/>
    </row>
    <row r="42" spans="1:13" s="146" customFormat="1" ht="11.25" x14ac:dyDescent="0.2">
      <c r="A42" s="140">
        <v>3291</v>
      </c>
      <c r="B42" s="141"/>
      <c r="C42" s="142"/>
      <c r="D42" s="143" t="s">
        <v>101</v>
      </c>
      <c r="E42" s="138">
        <v>1079.9100000000001</v>
      </c>
      <c r="F42" s="137">
        <v>900</v>
      </c>
      <c r="G42" s="137">
        <v>600</v>
      </c>
      <c r="H42" s="137">
        <v>650</v>
      </c>
      <c r="I42" s="139">
        <v>660</v>
      </c>
      <c r="J42" s="144"/>
      <c r="K42" s="145"/>
      <c r="L42" s="145"/>
      <c r="M42" s="145"/>
    </row>
    <row r="43" spans="1:13" s="146" customFormat="1" ht="11.25" x14ac:dyDescent="0.2">
      <c r="A43" s="140">
        <v>3292</v>
      </c>
      <c r="B43" s="141"/>
      <c r="C43" s="142"/>
      <c r="D43" s="143" t="s">
        <v>102</v>
      </c>
      <c r="E43" s="138">
        <v>1848.07</v>
      </c>
      <c r="F43" s="137">
        <v>3150</v>
      </c>
      <c r="G43" s="137">
        <v>1800</v>
      </c>
      <c r="H43" s="137">
        <v>1800</v>
      </c>
      <c r="I43" s="139">
        <v>1900</v>
      </c>
      <c r="J43" s="144"/>
      <c r="K43" s="145"/>
      <c r="L43" s="145"/>
      <c r="M43" s="145"/>
    </row>
    <row r="44" spans="1:13" s="146" customFormat="1" ht="11.25" x14ac:dyDescent="0.2">
      <c r="A44" s="140">
        <v>3293</v>
      </c>
      <c r="B44" s="141"/>
      <c r="C44" s="142"/>
      <c r="D44" s="143" t="s">
        <v>103</v>
      </c>
      <c r="E44" s="138">
        <v>1018.93</v>
      </c>
      <c r="F44" s="137">
        <v>800</v>
      </c>
      <c r="G44" s="137">
        <v>1000</v>
      </c>
      <c r="H44" s="137">
        <v>1000</v>
      </c>
      <c r="I44" s="139">
        <v>1000</v>
      </c>
      <c r="J44" s="144"/>
      <c r="K44" s="145"/>
      <c r="L44" s="145"/>
      <c r="M44" s="145"/>
    </row>
    <row r="45" spans="1:13" s="146" customFormat="1" ht="11.25" x14ac:dyDescent="0.2">
      <c r="A45" s="140">
        <v>3295</v>
      </c>
      <c r="B45" s="141"/>
      <c r="C45" s="142"/>
      <c r="D45" s="143" t="s">
        <v>104</v>
      </c>
      <c r="E45" s="138">
        <v>677.76</v>
      </c>
      <c r="F45" s="137">
        <v>1000</v>
      </c>
      <c r="G45" s="137">
        <v>1400</v>
      </c>
      <c r="H45" s="137">
        <v>1500</v>
      </c>
      <c r="I45" s="167">
        <v>2000</v>
      </c>
      <c r="J45" s="144"/>
      <c r="K45" s="145"/>
      <c r="L45" s="145"/>
      <c r="M45" s="145"/>
    </row>
    <row r="46" spans="1:13" x14ac:dyDescent="0.25">
      <c r="A46" s="201">
        <v>34</v>
      </c>
      <c r="B46" s="202"/>
      <c r="C46" s="203"/>
      <c r="D46" s="26" t="s">
        <v>53</v>
      </c>
      <c r="E46" s="81">
        <f t="shared" ref="E46:F46" si="5">SUM(E47)</f>
        <v>1037.46</v>
      </c>
      <c r="F46" s="81">
        <f t="shared" si="5"/>
        <v>1000</v>
      </c>
      <c r="G46" s="81">
        <f>SUM(G47)</f>
        <v>1300</v>
      </c>
      <c r="H46" s="81">
        <f t="shared" ref="H46" si="6">SUM(H47)</f>
        <v>0</v>
      </c>
      <c r="I46" s="81">
        <f t="shared" ref="I46" si="7">SUM(I47)</f>
        <v>0</v>
      </c>
    </row>
    <row r="47" spans="1:13" s="146" customFormat="1" ht="11.25" x14ac:dyDescent="0.2">
      <c r="A47" s="140">
        <v>3431</v>
      </c>
      <c r="B47" s="141"/>
      <c r="C47" s="142"/>
      <c r="D47" s="143" t="s">
        <v>83</v>
      </c>
      <c r="E47" s="138">
        <v>1037.46</v>
      </c>
      <c r="F47" s="137">
        <v>1000</v>
      </c>
      <c r="G47" s="137">
        <v>1300</v>
      </c>
      <c r="H47" s="168">
        <v>0</v>
      </c>
      <c r="I47" s="169">
        <v>0</v>
      </c>
      <c r="J47" s="144"/>
      <c r="K47" s="145"/>
      <c r="L47" s="145"/>
      <c r="M47" s="145"/>
    </row>
    <row r="48" spans="1:13" x14ac:dyDescent="0.25">
      <c r="A48" s="210">
        <v>4</v>
      </c>
      <c r="B48" s="211"/>
      <c r="C48" s="212"/>
      <c r="D48" s="54" t="s">
        <v>63</v>
      </c>
      <c r="E48" s="82">
        <f>SUM(E49)</f>
        <v>0</v>
      </c>
      <c r="F48" s="82">
        <f>SUM(F49)</f>
        <v>4000</v>
      </c>
      <c r="G48" s="82">
        <f>SUM(G49)</f>
        <v>4000</v>
      </c>
      <c r="H48" s="82">
        <f t="shared" ref="H48:I48" si="8">SUM(H49)</f>
        <v>5000</v>
      </c>
      <c r="I48" s="82">
        <f t="shared" si="8"/>
        <v>6000</v>
      </c>
    </row>
    <row r="49" spans="1:13" ht="22.9" customHeight="1" x14ac:dyDescent="0.25">
      <c r="A49" s="201">
        <v>42</v>
      </c>
      <c r="B49" s="202"/>
      <c r="C49" s="203"/>
      <c r="D49" s="26" t="s">
        <v>46</v>
      </c>
      <c r="E49" s="81">
        <f t="shared" ref="E49:F49" si="9">SUM(E50:E51)</f>
        <v>0</v>
      </c>
      <c r="F49" s="81">
        <f t="shared" si="9"/>
        <v>4000</v>
      </c>
      <c r="G49" s="170">
        <f>SUM(G50:G51)</f>
        <v>4000</v>
      </c>
      <c r="H49" s="170">
        <f t="shared" ref="H49:I49" si="10">SUM(H50:H51)</f>
        <v>5000</v>
      </c>
      <c r="I49" s="170">
        <f t="shared" si="10"/>
        <v>6000</v>
      </c>
    </row>
    <row r="50" spans="1:13" s="146" customFormat="1" ht="14.45" customHeight="1" x14ac:dyDescent="0.2">
      <c r="A50" s="140">
        <v>4221</v>
      </c>
      <c r="B50" s="141"/>
      <c r="C50" s="142"/>
      <c r="D50" s="143" t="s">
        <v>79</v>
      </c>
      <c r="E50" s="138">
        <v>0</v>
      </c>
      <c r="F50" s="137">
        <v>2000</v>
      </c>
      <c r="G50" s="137">
        <v>1000</v>
      </c>
      <c r="H50" s="137">
        <v>2000</v>
      </c>
      <c r="I50" s="139">
        <v>2000</v>
      </c>
      <c r="J50" s="144"/>
      <c r="K50" s="145"/>
      <c r="L50" s="145"/>
      <c r="M50" s="145"/>
    </row>
    <row r="51" spans="1:13" s="146" customFormat="1" ht="14.45" customHeight="1" x14ac:dyDescent="0.2">
      <c r="A51" s="140">
        <v>4227</v>
      </c>
      <c r="B51" s="141"/>
      <c r="C51" s="142"/>
      <c r="D51" s="143" t="s">
        <v>80</v>
      </c>
      <c r="E51" s="138">
        <v>0</v>
      </c>
      <c r="F51" s="137">
        <v>2000</v>
      </c>
      <c r="G51" s="137">
        <v>3000</v>
      </c>
      <c r="H51" s="137">
        <v>3000</v>
      </c>
      <c r="I51" s="139">
        <v>4000</v>
      </c>
      <c r="J51" s="144"/>
      <c r="K51" s="145"/>
      <c r="L51" s="145"/>
      <c r="M51" s="145"/>
    </row>
    <row r="52" spans="1:13" x14ac:dyDescent="0.25">
      <c r="A52" s="213" t="s">
        <v>66</v>
      </c>
      <c r="B52" s="214"/>
      <c r="C52" s="215"/>
      <c r="D52" s="55" t="s">
        <v>54</v>
      </c>
      <c r="E52" s="101">
        <f t="shared" ref="E52" si="11">SUM(E53)</f>
        <v>333.61</v>
      </c>
      <c r="F52" s="101">
        <f>SUM(F53)</f>
        <v>0</v>
      </c>
      <c r="G52" s="101">
        <f>SUM(G53)</f>
        <v>0</v>
      </c>
      <c r="H52" s="101">
        <f t="shared" ref="H52:I52" si="12">SUM(H53)</f>
        <v>0</v>
      </c>
      <c r="I52" s="101">
        <f t="shared" si="12"/>
        <v>0</v>
      </c>
    </row>
    <row r="53" spans="1:13" x14ac:dyDescent="0.25">
      <c r="A53" s="210">
        <v>3</v>
      </c>
      <c r="B53" s="211"/>
      <c r="C53" s="212"/>
      <c r="D53" s="54" t="s">
        <v>20</v>
      </c>
      <c r="E53" s="82">
        <f>SUM(E54:E55)</f>
        <v>333.61</v>
      </c>
      <c r="F53" s="82">
        <f>SUM(F54:F55)</f>
        <v>0</v>
      </c>
      <c r="G53" s="82">
        <f>SUM(G54:G55)</f>
        <v>0</v>
      </c>
      <c r="H53" s="82">
        <f>SUM(H54:H55)</f>
        <v>0</v>
      </c>
      <c r="I53" s="82">
        <f>SUM(I54:I55)</f>
        <v>0</v>
      </c>
    </row>
    <row r="54" spans="1:13" x14ac:dyDescent="0.25">
      <c r="A54" s="201">
        <v>31</v>
      </c>
      <c r="B54" s="202"/>
      <c r="C54" s="203"/>
      <c r="D54" s="26" t="s">
        <v>21</v>
      </c>
      <c r="E54" s="102">
        <v>0</v>
      </c>
      <c r="F54" s="81">
        <v>0</v>
      </c>
      <c r="G54" s="81">
        <v>0</v>
      </c>
      <c r="H54" s="81">
        <v>0</v>
      </c>
      <c r="I54" s="134">
        <v>0</v>
      </c>
    </row>
    <row r="55" spans="1:13" x14ac:dyDescent="0.25">
      <c r="A55" s="201">
        <v>32</v>
      </c>
      <c r="B55" s="202"/>
      <c r="C55" s="203"/>
      <c r="D55" s="26" t="s">
        <v>33</v>
      </c>
      <c r="E55" s="81">
        <v>333.61</v>
      </c>
      <c r="F55" s="81">
        <v>0</v>
      </c>
      <c r="G55" s="81">
        <v>0</v>
      </c>
      <c r="H55" s="81">
        <v>0</v>
      </c>
      <c r="I55" s="81">
        <v>0</v>
      </c>
    </row>
    <row r="56" spans="1:13" ht="17.45" customHeight="1" x14ac:dyDescent="0.25">
      <c r="A56" s="204" t="s">
        <v>64</v>
      </c>
      <c r="B56" s="205"/>
      <c r="C56" s="206"/>
      <c r="D56" s="59" t="s">
        <v>65</v>
      </c>
      <c r="E56" s="100">
        <f>SUM(E57+E64)</f>
        <v>2792.34</v>
      </c>
      <c r="F56" s="100">
        <f>SUM(F64)</f>
        <v>3198</v>
      </c>
      <c r="G56" s="100">
        <f>SUM(G60+G64)</f>
        <v>3100</v>
      </c>
      <c r="H56" s="100">
        <f>SUM(H60+H64)</f>
        <v>4000</v>
      </c>
      <c r="I56" s="100">
        <f>SUM(I60+I64)</f>
        <v>5000</v>
      </c>
    </row>
    <row r="57" spans="1:13" ht="14.45" customHeight="1" x14ac:dyDescent="0.25">
      <c r="A57" s="213" t="s">
        <v>61</v>
      </c>
      <c r="B57" s="214"/>
      <c r="C57" s="215"/>
      <c r="D57" s="55" t="s">
        <v>62</v>
      </c>
      <c r="E57" s="101">
        <f>SUM(E58)</f>
        <v>504.95</v>
      </c>
      <c r="F57" s="101">
        <f>SUM(F58)</f>
        <v>0</v>
      </c>
      <c r="G57" s="101">
        <f t="shared" ref="G57:I57" si="13">SUM(G58)</f>
        <v>0</v>
      </c>
      <c r="H57" s="101">
        <f t="shared" si="13"/>
        <v>0</v>
      </c>
      <c r="I57" s="101">
        <f t="shared" si="13"/>
        <v>0</v>
      </c>
    </row>
    <row r="58" spans="1:13" x14ac:dyDescent="0.25">
      <c r="A58" s="210">
        <v>3</v>
      </c>
      <c r="B58" s="211"/>
      <c r="C58" s="212"/>
      <c r="D58" s="54" t="s">
        <v>20</v>
      </c>
      <c r="E58" s="82">
        <f>SUM(E59:E59)</f>
        <v>504.95</v>
      </c>
      <c r="F58" s="82">
        <f>SUM(F59:F59)</f>
        <v>0</v>
      </c>
      <c r="G58" s="82">
        <f>SUM(G59:G59)</f>
        <v>0</v>
      </c>
      <c r="H58" s="82">
        <f t="shared" ref="H58:I58" si="14">SUM(H59:H59)</f>
        <v>0</v>
      </c>
      <c r="I58" s="82">
        <f t="shared" si="14"/>
        <v>0</v>
      </c>
    </row>
    <row r="59" spans="1:13" x14ac:dyDescent="0.25">
      <c r="A59" s="201">
        <v>32</v>
      </c>
      <c r="B59" s="202"/>
      <c r="C59" s="203"/>
      <c r="D59" s="26" t="s">
        <v>33</v>
      </c>
      <c r="E59" s="134">
        <v>504.95</v>
      </c>
      <c r="F59" s="81">
        <v>0</v>
      </c>
      <c r="G59" s="81">
        <v>0</v>
      </c>
      <c r="H59" s="81">
        <v>0</v>
      </c>
      <c r="I59" s="81">
        <v>0</v>
      </c>
      <c r="K59"/>
    </row>
    <row r="60" spans="1:13" x14ac:dyDescent="0.25">
      <c r="A60" s="213" t="s">
        <v>118</v>
      </c>
      <c r="B60" s="214"/>
      <c r="C60" s="215"/>
      <c r="D60" s="55" t="s">
        <v>54</v>
      </c>
      <c r="E60" s="101">
        <f>SUM(E61)</f>
        <v>0</v>
      </c>
      <c r="F60" s="101">
        <f t="shared" ref="F60:I60" si="15">SUM(F61)</f>
        <v>0</v>
      </c>
      <c r="G60" s="101">
        <f t="shared" si="15"/>
        <v>1550</v>
      </c>
      <c r="H60" s="101">
        <f t="shared" si="15"/>
        <v>2000</v>
      </c>
      <c r="I60" s="101">
        <f t="shared" si="15"/>
        <v>2500</v>
      </c>
    </row>
    <row r="61" spans="1:13" x14ac:dyDescent="0.25">
      <c r="A61" s="210">
        <v>3</v>
      </c>
      <c r="B61" s="211"/>
      <c r="C61" s="212"/>
      <c r="D61" s="54" t="s">
        <v>20</v>
      </c>
      <c r="E61" s="82">
        <f>SUM(E62:E62)</f>
        <v>0</v>
      </c>
      <c r="F61" s="82">
        <f t="shared" ref="F61:I61" si="16">SUM(F62:F62)</f>
        <v>0</v>
      </c>
      <c r="G61" s="82">
        <f t="shared" si="16"/>
        <v>1550</v>
      </c>
      <c r="H61" s="82">
        <f t="shared" si="16"/>
        <v>2000</v>
      </c>
      <c r="I61" s="82">
        <f t="shared" si="16"/>
        <v>2500</v>
      </c>
    </row>
    <row r="62" spans="1:13" x14ac:dyDescent="0.25">
      <c r="A62" s="201">
        <v>32</v>
      </c>
      <c r="B62" s="202"/>
      <c r="C62" s="203"/>
      <c r="D62" s="26" t="s">
        <v>33</v>
      </c>
      <c r="E62" s="81">
        <f t="shared" ref="E62" si="17">SUM(E63)</f>
        <v>0</v>
      </c>
      <c r="F62" s="81">
        <f>SUM(F63)</f>
        <v>0</v>
      </c>
      <c r="G62" s="81">
        <f>SUM(G63)</f>
        <v>1550</v>
      </c>
      <c r="H62" s="81">
        <f t="shared" ref="H62:I62" si="18">SUM(H63)</f>
        <v>2000</v>
      </c>
      <c r="I62" s="81">
        <f t="shared" si="18"/>
        <v>2500</v>
      </c>
    </row>
    <row r="63" spans="1:13" s="146" customFormat="1" ht="11.25" x14ac:dyDescent="0.2">
      <c r="A63" s="140">
        <v>3221</v>
      </c>
      <c r="B63" s="141"/>
      <c r="C63" s="142"/>
      <c r="D63" s="143" t="s">
        <v>81</v>
      </c>
      <c r="E63" s="137">
        <v>0</v>
      </c>
      <c r="F63" s="137">
        <v>0</v>
      </c>
      <c r="G63" s="137">
        <v>1550</v>
      </c>
      <c r="H63" s="137">
        <v>2000</v>
      </c>
      <c r="I63" s="137">
        <v>2500</v>
      </c>
      <c r="J63" s="144"/>
      <c r="K63" s="145"/>
      <c r="L63" s="145"/>
      <c r="M63" s="145"/>
    </row>
    <row r="64" spans="1:13" x14ac:dyDescent="0.25">
      <c r="A64" s="213" t="s">
        <v>66</v>
      </c>
      <c r="B64" s="214"/>
      <c r="C64" s="215"/>
      <c r="D64" s="55" t="s">
        <v>54</v>
      </c>
      <c r="E64" s="101">
        <f>SUM(E65)</f>
        <v>2287.39</v>
      </c>
      <c r="F64" s="101">
        <f t="shared" ref="F64:G64" si="19">SUM(F65)</f>
        <v>3198</v>
      </c>
      <c r="G64" s="101">
        <f t="shared" si="19"/>
        <v>1550</v>
      </c>
      <c r="H64" s="101">
        <f t="shared" ref="H64:I64" si="20">SUM(H65)</f>
        <v>2000</v>
      </c>
      <c r="I64" s="101">
        <f t="shared" si="20"/>
        <v>2500</v>
      </c>
    </row>
    <row r="65" spans="1:13" x14ac:dyDescent="0.25">
      <c r="A65" s="210">
        <v>3</v>
      </c>
      <c r="B65" s="211"/>
      <c r="C65" s="212"/>
      <c r="D65" s="54" t="s">
        <v>20</v>
      </c>
      <c r="E65" s="82">
        <f>SUM(E66:E66)</f>
        <v>2287.39</v>
      </c>
      <c r="F65" s="82">
        <f t="shared" ref="F65:I65" si="21">SUM(F66:F66)</f>
        <v>3198</v>
      </c>
      <c r="G65" s="82">
        <f t="shared" si="21"/>
        <v>1550</v>
      </c>
      <c r="H65" s="82">
        <f t="shared" si="21"/>
        <v>2000</v>
      </c>
      <c r="I65" s="82">
        <f t="shared" si="21"/>
        <v>2500</v>
      </c>
    </row>
    <row r="66" spans="1:13" x14ac:dyDescent="0.25">
      <c r="A66" s="201">
        <v>32</v>
      </c>
      <c r="B66" s="202"/>
      <c r="C66" s="203"/>
      <c r="D66" s="26" t="s">
        <v>33</v>
      </c>
      <c r="E66" s="81">
        <f t="shared" ref="E66" si="22">SUM(E67)</f>
        <v>2287.39</v>
      </c>
      <c r="F66" s="81">
        <f>SUM(F67)</f>
        <v>3198</v>
      </c>
      <c r="G66" s="81">
        <f>SUM(G67)</f>
        <v>1550</v>
      </c>
      <c r="H66" s="81">
        <f t="shared" ref="H66:I66" si="23">SUM(H67)</f>
        <v>2000</v>
      </c>
      <c r="I66" s="81">
        <f t="shared" si="23"/>
        <v>2500</v>
      </c>
    </row>
    <row r="67" spans="1:13" s="146" customFormat="1" ht="11.25" x14ac:dyDescent="0.2">
      <c r="A67" s="140">
        <v>3221</v>
      </c>
      <c r="B67" s="141"/>
      <c r="C67" s="142"/>
      <c r="D67" s="143" t="s">
        <v>81</v>
      </c>
      <c r="E67" s="137">
        <v>2287.39</v>
      </c>
      <c r="F67" s="137">
        <v>3198</v>
      </c>
      <c r="G67" s="137">
        <v>1550</v>
      </c>
      <c r="H67" s="137">
        <v>2000</v>
      </c>
      <c r="I67" s="137">
        <v>2500</v>
      </c>
      <c r="J67" s="144"/>
      <c r="K67" s="145"/>
      <c r="L67" s="145"/>
      <c r="M67" s="145"/>
    </row>
    <row r="68" spans="1:13" ht="18.600000000000001" customHeight="1" x14ac:dyDescent="0.25">
      <c r="A68" s="204" t="s">
        <v>67</v>
      </c>
      <c r="B68" s="205"/>
      <c r="C68" s="206"/>
      <c r="D68" s="59" t="s">
        <v>68</v>
      </c>
      <c r="E68" s="100">
        <f>SUM(E69)</f>
        <v>2703.77</v>
      </c>
      <c r="F68" s="100">
        <f>SUM(F69)</f>
        <v>3000</v>
      </c>
      <c r="G68" s="100">
        <f>SUM(G69)</f>
        <v>3000</v>
      </c>
      <c r="H68" s="100">
        <f t="shared" ref="G68:I69" si="24">SUM(H69)</f>
        <v>4000</v>
      </c>
      <c r="I68" s="100">
        <f t="shared" si="24"/>
        <v>5000</v>
      </c>
    </row>
    <row r="69" spans="1:13" ht="14.45" customHeight="1" x14ac:dyDescent="0.25">
      <c r="A69" s="213" t="s">
        <v>61</v>
      </c>
      <c r="B69" s="214"/>
      <c r="C69" s="215"/>
      <c r="D69" s="55" t="s">
        <v>62</v>
      </c>
      <c r="E69" s="101">
        <f>SUM(E70)</f>
        <v>2703.77</v>
      </c>
      <c r="F69" s="101">
        <f>SUM(F70)</f>
        <v>3000</v>
      </c>
      <c r="G69" s="101">
        <f t="shared" si="24"/>
        <v>3000</v>
      </c>
      <c r="H69" s="101">
        <f t="shared" si="24"/>
        <v>4000</v>
      </c>
      <c r="I69" s="101">
        <f t="shared" si="24"/>
        <v>5000</v>
      </c>
    </row>
    <row r="70" spans="1:13" x14ac:dyDescent="0.25">
      <c r="A70" s="210">
        <v>3</v>
      </c>
      <c r="B70" s="211"/>
      <c r="C70" s="212"/>
      <c r="D70" s="54" t="s">
        <v>20</v>
      </c>
      <c r="E70" s="82">
        <f>SUM(E71:E72)</f>
        <v>2703.77</v>
      </c>
      <c r="F70" s="82">
        <f>SUM(F72:F72)</f>
        <v>3000</v>
      </c>
      <c r="G70" s="82">
        <f>SUM(G72:G72)</f>
        <v>3000</v>
      </c>
      <c r="H70" s="82">
        <f t="shared" ref="H70:I70" si="25">SUM(H72:H72)</f>
        <v>4000</v>
      </c>
      <c r="I70" s="82">
        <f t="shared" si="25"/>
        <v>5000</v>
      </c>
    </row>
    <row r="71" spans="1:13" x14ac:dyDescent="0.25">
      <c r="A71" s="201">
        <v>31</v>
      </c>
      <c r="B71" s="202"/>
      <c r="C71" s="203"/>
      <c r="D71" s="26" t="s">
        <v>21</v>
      </c>
      <c r="E71" s="102">
        <v>546.6</v>
      </c>
      <c r="F71" s="81">
        <v>0</v>
      </c>
      <c r="G71" s="81">
        <v>0</v>
      </c>
      <c r="H71" s="81">
        <v>0</v>
      </c>
      <c r="I71" s="134">
        <v>0</v>
      </c>
    </row>
    <row r="72" spans="1:13" x14ac:dyDescent="0.25">
      <c r="A72" s="201">
        <v>32</v>
      </c>
      <c r="B72" s="202"/>
      <c r="C72" s="203"/>
      <c r="D72" s="26" t="s">
        <v>33</v>
      </c>
      <c r="E72" s="134">
        <v>2157.17</v>
      </c>
      <c r="F72" s="81">
        <f t="shared" ref="F72" si="26">SUM(F73)</f>
        <v>3000</v>
      </c>
      <c r="G72" s="81">
        <f>SUM(G73)</f>
        <v>3000</v>
      </c>
      <c r="H72" s="81">
        <f t="shared" ref="H72" si="27">SUM(H73)</f>
        <v>4000</v>
      </c>
      <c r="I72" s="81">
        <f t="shared" ref="I72" si="28">SUM(I73)</f>
        <v>5000</v>
      </c>
      <c r="K72"/>
    </row>
    <row r="73" spans="1:13" s="146" customFormat="1" ht="11.25" x14ac:dyDescent="0.2">
      <c r="A73" s="140">
        <v>3237</v>
      </c>
      <c r="B73" s="141"/>
      <c r="C73" s="142"/>
      <c r="D73" s="143" t="s">
        <v>82</v>
      </c>
      <c r="E73" s="153">
        <v>2157.17</v>
      </c>
      <c r="F73" s="137">
        <v>3000</v>
      </c>
      <c r="G73" s="137">
        <v>3000</v>
      </c>
      <c r="H73" s="137">
        <v>4000</v>
      </c>
      <c r="I73" s="137">
        <v>5000</v>
      </c>
      <c r="J73" s="144"/>
      <c r="L73" s="145"/>
      <c r="M73" s="145"/>
    </row>
    <row r="74" spans="1:13" ht="19.149999999999999" customHeight="1" x14ac:dyDescent="0.25">
      <c r="A74" s="204" t="s">
        <v>69</v>
      </c>
      <c r="B74" s="205"/>
      <c r="C74" s="206"/>
      <c r="D74" s="59" t="s">
        <v>73</v>
      </c>
      <c r="E74" s="100">
        <f>SUM(E75)</f>
        <v>0</v>
      </c>
      <c r="F74" s="100">
        <f>SUM(F75)</f>
        <v>1076950</v>
      </c>
      <c r="G74" s="60">
        <f>SUM(G75)</f>
        <v>0</v>
      </c>
      <c r="H74" s="60">
        <f t="shared" ref="H74" si="29">SUM(H75)</f>
        <v>0</v>
      </c>
      <c r="I74" s="60">
        <f t="shared" ref="I74" si="30">SUM(I75)</f>
        <v>0</v>
      </c>
      <c r="K74"/>
    </row>
    <row r="75" spans="1:13" ht="14.45" customHeight="1" x14ac:dyDescent="0.25">
      <c r="A75" s="213" t="s">
        <v>61</v>
      </c>
      <c r="B75" s="214"/>
      <c r="C75" s="215"/>
      <c r="D75" s="55" t="s">
        <v>62</v>
      </c>
      <c r="E75" s="101">
        <f>SUM(E76)</f>
        <v>0</v>
      </c>
      <c r="F75" s="101">
        <f>SUM(F7)</f>
        <v>1076950</v>
      </c>
      <c r="G75" s="57">
        <f>SUM(G76)</f>
        <v>0</v>
      </c>
      <c r="H75" s="101">
        <v>0</v>
      </c>
      <c r="I75" s="101">
        <v>0</v>
      </c>
      <c r="K75"/>
    </row>
    <row r="76" spans="1:13" x14ac:dyDescent="0.25">
      <c r="A76" s="210">
        <v>3</v>
      </c>
      <c r="B76" s="211"/>
      <c r="C76" s="212"/>
      <c r="D76" s="54" t="s">
        <v>20</v>
      </c>
      <c r="E76" s="82">
        <f>SUM(E77:E77)</f>
        <v>0</v>
      </c>
      <c r="F76" s="82">
        <f>SUM(F77:F77)</f>
        <v>0</v>
      </c>
      <c r="G76" s="43">
        <f>SUM(G77:G77)</f>
        <v>0</v>
      </c>
      <c r="H76" s="43">
        <f t="shared" ref="H76" si="31">SUM(H77:H77)</f>
        <v>0</v>
      </c>
      <c r="I76" s="43">
        <f t="shared" ref="I76" si="32">SUM(I77:I77)</f>
        <v>0</v>
      </c>
      <c r="K76"/>
    </row>
    <row r="77" spans="1:13" x14ac:dyDescent="0.25">
      <c r="A77" s="201">
        <v>32</v>
      </c>
      <c r="B77" s="202"/>
      <c r="C77" s="203"/>
      <c r="D77" s="26" t="s">
        <v>33</v>
      </c>
      <c r="E77" s="81">
        <v>0</v>
      </c>
      <c r="F77" s="81">
        <v>0</v>
      </c>
      <c r="G77" s="11">
        <v>0</v>
      </c>
      <c r="H77" s="11">
        <v>0</v>
      </c>
      <c r="I77" s="11">
        <v>0</v>
      </c>
      <c r="K77"/>
    </row>
    <row r="78" spans="1:13" s="146" customFormat="1" ht="11.25" x14ac:dyDescent="0.2">
      <c r="A78" s="140">
        <v>3237</v>
      </c>
      <c r="B78" s="141"/>
      <c r="C78" s="142"/>
      <c r="D78" s="143" t="s">
        <v>82</v>
      </c>
      <c r="E78" s="153">
        <v>0</v>
      </c>
      <c r="F78" s="137">
        <v>0</v>
      </c>
      <c r="G78" s="154">
        <v>0</v>
      </c>
      <c r="H78" s="154">
        <v>0</v>
      </c>
      <c r="I78" s="154">
        <v>0</v>
      </c>
      <c r="J78" s="144"/>
      <c r="L78" s="145"/>
      <c r="M78" s="145"/>
    </row>
    <row r="79" spans="1:13" s="146" customFormat="1" ht="16.899999999999999" customHeight="1" x14ac:dyDescent="0.2">
      <c r="A79" s="140"/>
      <c r="B79" s="141"/>
      <c r="C79" s="142"/>
      <c r="D79" s="143"/>
      <c r="E79" s="153"/>
      <c r="F79" s="137"/>
      <c r="G79" s="154"/>
      <c r="H79" s="154"/>
      <c r="I79" s="154"/>
      <c r="J79" s="144"/>
      <c r="L79" s="145"/>
      <c r="M79" s="145"/>
    </row>
    <row r="80" spans="1:13" ht="25.5" x14ac:dyDescent="0.25">
      <c r="A80" s="198" t="s">
        <v>31</v>
      </c>
      <c r="B80" s="199"/>
      <c r="C80" s="200"/>
      <c r="D80" s="21" t="s">
        <v>32</v>
      </c>
      <c r="E80" s="21" t="s">
        <v>111</v>
      </c>
      <c r="F80" s="22" t="s">
        <v>112</v>
      </c>
      <c r="G80" s="22" t="s">
        <v>113</v>
      </c>
      <c r="H80" s="22" t="s">
        <v>110</v>
      </c>
      <c r="I80" s="22" t="s">
        <v>114</v>
      </c>
    </row>
    <row r="81" spans="1:11" ht="26.45" customHeight="1" x14ac:dyDescent="0.25">
      <c r="A81" s="204" t="s">
        <v>70</v>
      </c>
      <c r="B81" s="205"/>
      <c r="C81" s="206"/>
      <c r="D81" s="156" t="s">
        <v>115</v>
      </c>
      <c r="E81" s="100">
        <f>SUM(E82+E88)</f>
        <v>13655.71</v>
      </c>
      <c r="F81" s="100">
        <f>SUM(F88)</f>
        <v>0</v>
      </c>
      <c r="G81" s="60">
        <f>SUM(G82+G88+G92)</f>
        <v>0</v>
      </c>
      <c r="H81" s="60">
        <f t="shared" ref="H81" si="33">SUM(H88)</f>
        <v>0</v>
      </c>
      <c r="I81" s="60">
        <f t="shared" ref="I81" si="34">SUM(I88)</f>
        <v>0</v>
      </c>
      <c r="K81"/>
    </row>
    <row r="82" spans="1:11" ht="14.45" customHeight="1" x14ac:dyDescent="0.25">
      <c r="A82" s="213" t="s">
        <v>59</v>
      </c>
      <c r="B82" s="214"/>
      <c r="C82" s="215"/>
      <c r="D82" s="55" t="s">
        <v>18</v>
      </c>
      <c r="E82" s="101">
        <f>SUM(E83+E86)</f>
        <v>13655.71</v>
      </c>
      <c r="F82" s="101">
        <f>SUM(F85)</f>
        <v>0</v>
      </c>
      <c r="G82" s="57">
        <f>SUM(G83)</f>
        <v>0</v>
      </c>
      <c r="H82" s="57"/>
      <c r="I82" s="58"/>
    </row>
    <row r="83" spans="1:11" x14ac:dyDescent="0.25">
      <c r="A83" s="210">
        <v>3</v>
      </c>
      <c r="B83" s="211"/>
      <c r="C83" s="212"/>
      <c r="D83" s="54" t="s">
        <v>20</v>
      </c>
      <c r="E83" s="82">
        <f>SUM(E84:E85)</f>
        <v>4472.6000000000004</v>
      </c>
      <c r="F83" s="82">
        <f>SUM(F84:F85)</f>
        <v>0</v>
      </c>
      <c r="G83" s="43">
        <f>SUM(G84:G85)</f>
        <v>0</v>
      </c>
      <c r="H83" s="43">
        <f t="shared" ref="H83:I83" si="35">SUM(H85:H85)</f>
        <v>0</v>
      </c>
      <c r="I83" s="43">
        <f t="shared" si="35"/>
        <v>0</v>
      </c>
    </row>
    <row r="84" spans="1:11" x14ac:dyDescent="0.25">
      <c r="A84" s="201">
        <v>31</v>
      </c>
      <c r="B84" s="202"/>
      <c r="C84" s="203"/>
      <c r="D84" s="26" t="s">
        <v>21</v>
      </c>
      <c r="E84" s="81">
        <v>0</v>
      </c>
      <c r="F84" s="81">
        <v>0</v>
      </c>
      <c r="G84" s="11">
        <v>0</v>
      </c>
      <c r="H84" s="11"/>
      <c r="I84" s="12"/>
    </row>
    <row r="85" spans="1:11" x14ac:dyDescent="0.25">
      <c r="A85" s="201">
        <v>32</v>
      </c>
      <c r="B85" s="202"/>
      <c r="C85" s="203"/>
      <c r="D85" s="26" t="s">
        <v>33</v>
      </c>
      <c r="E85" s="81">
        <v>4472.6000000000004</v>
      </c>
      <c r="F85" s="81">
        <v>0</v>
      </c>
      <c r="G85" s="11">
        <v>0</v>
      </c>
      <c r="H85" s="11">
        <v>0</v>
      </c>
      <c r="I85" s="11">
        <v>0</v>
      </c>
    </row>
    <row r="86" spans="1:11" x14ac:dyDescent="0.25">
      <c r="A86" s="210">
        <v>4</v>
      </c>
      <c r="B86" s="211"/>
      <c r="C86" s="212"/>
      <c r="D86" s="54" t="s">
        <v>63</v>
      </c>
      <c r="E86" s="82">
        <f>E87</f>
        <v>9183.11</v>
      </c>
      <c r="F86" s="82">
        <f>F87</f>
        <v>0</v>
      </c>
      <c r="G86" s="43">
        <f>SUM(G87)</f>
        <v>0</v>
      </c>
      <c r="H86" s="43">
        <f t="shared" ref="H86:I86" si="36">SUM(H87)</f>
        <v>0</v>
      </c>
      <c r="I86" s="43">
        <f t="shared" si="36"/>
        <v>0</v>
      </c>
    </row>
    <row r="87" spans="1:11" ht="20.45" customHeight="1" x14ac:dyDescent="0.25">
      <c r="A87" s="201">
        <v>42</v>
      </c>
      <c r="B87" s="202"/>
      <c r="C87" s="203"/>
      <c r="D87" s="26" t="s">
        <v>46</v>
      </c>
      <c r="E87" s="81">
        <v>9183.11</v>
      </c>
      <c r="F87" s="81">
        <v>0</v>
      </c>
      <c r="G87" s="11">
        <v>0</v>
      </c>
      <c r="H87" s="11"/>
      <c r="I87" s="12"/>
    </row>
    <row r="88" spans="1:11" ht="14.45" customHeight="1" x14ac:dyDescent="0.25">
      <c r="A88" s="207" t="s">
        <v>71</v>
      </c>
      <c r="B88" s="208"/>
      <c r="C88" s="209"/>
      <c r="D88" s="155" t="s">
        <v>72</v>
      </c>
      <c r="E88" s="101">
        <f>SUM(E89+E92)</f>
        <v>0</v>
      </c>
      <c r="F88" s="101">
        <f>SUM(F89+F92)</f>
        <v>0</v>
      </c>
      <c r="G88" s="57">
        <f>SUM(G89)</f>
        <v>0</v>
      </c>
      <c r="H88" s="57">
        <f t="shared" ref="H88:I88" si="37">SUM(H89)</f>
        <v>0</v>
      </c>
      <c r="I88" s="57">
        <f t="shared" si="37"/>
        <v>0</v>
      </c>
    </row>
    <row r="89" spans="1:11" x14ac:dyDescent="0.25">
      <c r="A89" s="210">
        <v>3</v>
      </c>
      <c r="B89" s="211"/>
      <c r="C89" s="212"/>
      <c r="D89" s="54" t="s">
        <v>20</v>
      </c>
      <c r="E89" s="82">
        <f>SUM(E90:E91)</f>
        <v>0</v>
      </c>
      <c r="F89" s="82">
        <f>SUM(F90:F91)</f>
        <v>0</v>
      </c>
      <c r="G89" s="43">
        <f>SUM(G90:G91)</f>
        <v>0</v>
      </c>
      <c r="H89" s="43">
        <f t="shared" ref="H89" si="38">SUM(H91:H91)</f>
        <v>0</v>
      </c>
      <c r="I89" s="43">
        <f t="shared" ref="I89" si="39">SUM(I91:I91)</f>
        <v>0</v>
      </c>
    </row>
    <row r="90" spans="1:11" x14ac:dyDescent="0.25">
      <c r="A90" s="201">
        <v>31</v>
      </c>
      <c r="B90" s="202"/>
      <c r="C90" s="203"/>
      <c r="D90" s="26" t="s">
        <v>21</v>
      </c>
      <c r="E90" s="81">
        <v>0</v>
      </c>
      <c r="F90" s="81">
        <v>0</v>
      </c>
      <c r="G90" s="11">
        <v>0</v>
      </c>
      <c r="H90" s="11"/>
      <c r="I90" s="12"/>
    </row>
    <row r="91" spans="1:11" x14ac:dyDescent="0.25">
      <c r="A91" s="201">
        <v>32</v>
      </c>
      <c r="B91" s="202"/>
      <c r="C91" s="203"/>
      <c r="D91" s="26" t="s">
        <v>33</v>
      </c>
      <c r="E91" s="81">
        <v>0</v>
      </c>
      <c r="F91" s="81">
        <v>0</v>
      </c>
      <c r="G91" s="11">
        <v>0</v>
      </c>
      <c r="H91" s="11">
        <v>0</v>
      </c>
      <c r="I91" s="11">
        <v>0</v>
      </c>
    </row>
    <row r="92" spans="1:11" x14ac:dyDescent="0.25">
      <c r="A92" s="210">
        <v>4</v>
      </c>
      <c r="B92" s="211"/>
      <c r="C92" s="212"/>
      <c r="D92" s="54" t="s">
        <v>63</v>
      </c>
      <c r="E92" s="82">
        <f>E93</f>
        <v>0</v>
      </c>
      <c r="F92" s="82">
        <f>F93</f>
        <v>0</v>
      </c>
      <c r="G92" s="43">
        <f>SUM(G93)</f>
        <v>0</v>
      </c>
      <c r="H92" s="43">
        <f t="shared" ref="H92:I92" si="40">SUM(H93)</f>
        <v>0</v>
      </c>
      <c r="I92" s="43">
        <f t="shared" si="40"/>
        <v>0</v>
      </c>
    </row>
    <row r="93" spans="1:11" ht="25.15" customHeight="1" x14ac:dyDescent="0.25">
      <c r="A93" s="201">
        <v>42</v>
      </c>
      <c r="B93" s="202"/>
      <c r="C93" s="203"/>
      <c r="D93" s="26" t="s">
        <v>46</v>
      </c>
      <c r="E93" s="81">
        <v>0</v>
      </c>
      <c r="F93" s="81">
        <v>0</v>
      </c>
      <c r="G93" s="11">
        <v>0</v>
      </c>
      <c r="H93" s="11"/>
      <c r="I93" s="12"/>
    </row>
  </sheetData>
  <mergeCells count="57">
    <mergeCell ref="A91:C91"/>
    <mergeCell ref="A76:C76"/>
    <mergeCell ref="A82:C82"/>
    <mergeCell ref="A83:C83"/>
    <mergeCell ref="A84:C84"/>
    <mergeCell ref="A85:C85"/>
    <mergeCell ref="A75:C75"/>
    <mergeCell ref="A87:C87"/>
    <mergeCell ref="A71:C71"/>
    <mergeCell ref="A57:C57"/>
    <mergeCell ref="A66:C66"/>
    <mergeCell ref="A68:C68"/>
    <mergeCell ref="A69:C69"/>
    <mergeCell ref="A70:C70"/>
    <mergeCell ref="A72:C72"/>
    <mergeCell ref="A65:C65"/>
    <mergeCell ref="A86:C86"/>
    <mergeCell ref="A52:C52"/>
    <mergeCell ref="A53:C53"/>
    <mergeCell ref="A55:C55"/>
    <mergeCell ref="A54:C54"/>
    <mergeCell ref="A74:C74"/>
    <mergeCell ref="A60:C60"/>
    <mergeCell ref="A61:C61"/>
    <mergeCell ref="A62:C62"/>
    <mergeCell ref="A16:C16"/>
    <mergeCell ref="A17:C17"/>
    <mergeCell ref="A19:C19"/>
    <mergeCell ref="A20:C20"/>
    <mergeCell ref="A22:C22"/>
    <mergeCell ref="A21:C21"/>
    <mergeCell ref="A6:C6"/>
    <mergeCell ref="A7:C7"/>
    <mergeCell ref="A12:C12"/>
    <mergeCell ref="A8:C8"/>
    <mergeCell ref="A15:C15"/>
    <mergeCell ref="A4:C4"/>
    <mergeCell ref="A5:C5"/>
    <mergeCell ref="A1:I1"/>
    <mergeCell ref="A2:I2"/>
    <mergeCell ref="A3:C3"/>
    <mergeCell ref="A40:C40"/>
    <mergeCell ref="A93:C93"/>
    <mergeCell ref="A77:C77"/>
    <mergeCell ref="A81:C81"/>
    <mergeCell ref="A88:C88"/>
    <mergeCell ref="A80:C80"/>
    <mergeCell ref="A92:C92"/>
    <mergeCell ref="A89:C89"/>
    <mergeCell ref="A90:C90"/>
    <mergeCell ref="A46:C46"/>
    <mergeCell ref="A49:C49"/>
    <mergeCell ref="A48:C48"/>
    <mergeCell ref="A56:C56"/>
    <mergeCell ref="A64:C64"/>
    <mergeCell ref="A58:C58"/>
    <mergeCell ref="A59:C59"/>
  </mergeCells>
  <printOptions horizontalCentered="1"/>
  <pageMargins left="0.23622047244094491" right="0.23622047244094491" top="0.5511811023622047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Tatjana Benković</cp:lastModifiedBy>
  <cp:lastPrinted>2025-12-18T08:45:14Z</cp:lastPrinted>
  <dcterms:created xsi:type="dcterms:W3CDTF">2022-08-12T12:51:27Z</dcterms:created>
  <dcterms:modified xsi:type="dcterms:W3CDTF">2026-01-09T06:59:19Z</dcterms:modified>
</cp:coreProperties>
</file>